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'Hoja1'!$A$1:$V$270</definedName>
    <definedName name="FORM">'Hoja1'!$A$64538:$V$65536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55</t>
        </r>
      </text>
    </comment>
  </commentList>
</comments>
</file>

<file path=xl/sharedStrings.xml><?xml version="1.0" encoding="utf-8"?>
<sst xmlns="http://schemas.openxmlformats.org/spreadsheetml/2006/main" count="461" uniqueCount="155">
  <si>
    <t>CUENTA DE LA HACIENDA PÚBLICA FEDERAL DE 2001</t>
  </si>
  <si>
    <t>EJERCICIO PROGRAMÁTICO DEL GASTO DEVENGADO DE ENTIDADES PARAESTATALES DE CONTROL PRESUPUESTARIO DIRECTO</t>
  </si>
  <si>
    <t>P3AP265F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</si>
  <si>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</si>
  <si>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</si>
  <si>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</si>
  <si>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</si>
  <si>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</si>
  <si>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</si>
  <si>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</si>
  <si>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</si>
  <si>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</si>
  <si>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</si>
  <si>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</si>
  <si>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</si>
  <si>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</si>
  <si>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</si>
  <si>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</si>
  <si>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Porcentaje</t>
  </si>
  <si>
    <t>F</t>
  </si>
  <si>
    <t>SF</t>
  </si>
  <si>
    <t>PS</t>
  </si>
  <si>
    <t>PE</t>
  </si>
  <si>
    <t>AI</t>
  </si>
  <si>
    <t>PY</t>
  </si>
  <si>
    <t>COBERTURA</t>
  </si>
  <si>
    <t>Alc./</t>
  </si>
  <si>
    <t>Modificado</t>
  </si>
  <si>
    <t>Ejercido</t>
  </si>
  <si>
    <t>de Ejercicio</t>
  </si>
  <si>
    <t>Orig.</t>
  </si>
  <si>
    <t>Modif.</t>
  </si>
  <si>
    <t>Ejer./Orig.</t>
  </si>
  <si>
    <t>Ejer./Modif.</t>
  </si>
  <si>
    <t>HOJA       DE       .</t>
  </si>
  <si>
    <t>*</t>
  </si>
  <si>
    <t>09</t>
  </si>
  <si>
    <t>SEGURIDAD SOCIAL</t>
  </si>
  <si>
    <t xml:space="preserve">  Recursos Propios</t>
  </si>
  <si>
    <t xml:space="preserve">  Subsidios y Transferencias</t>
  </si>
  <si>
    <t>02</t>
  </si>
  <si>
    <t>Pensiones y Jubilaciones</t>
  </si>
  <si>
    <t>000</t>
  </si>
  <si>
    <t>Programa  Normal  de Operación</t>
  </si>
  <si>
    <t xml:space="preserve">  Recursos Propios </t>
  </si>
  <si>
    <t>423</t>
  </si>
  <si>
    <t>Proporcionar prestaciones económicas</t>
  </si>
  <si>
    <t>N000</t>
  </si>
  <si>
    <t>15</t>
  </si>
  <si>
    <t>ENERGIA</t>
  </si>
  <si>
    <t>00</t>
  </si>
  <si>
    <t>Subfunción de Servicios Compartidos</t>
  </si>
  <si>
    <t>Programa Normal de Operación</t>
  </si>
  <si>
    <t>602</t>
  </si>
  <si>
    <t>Auditar a la Gestión Pública</t>
  </si>
  <si>
    <t>ELECTRICIDAD</t>
  </si>
  <si>
    <t>437</t>
  </si>
  <si>
    <t>Desarrollar y construir infraestructura básica</t>
  </si>
  <si>
    <t>K024</t>
  </si>
  <si>
    <t>Proyecto de generación hidroeléctrica</t>
  </si>
  <si>
    <t>K025</t>
  </si>
  <si>
    <t>K026</t>
  </si>
  <si>
    <t>K028</t>
  </si>
  <si>
    <t>K030</t>
  </si>
  <si>
    <t>K032</t>
  </si>
  <si>
    <t>K033</t>
  </si>
  <si>
    <t>usuario</t>
  </si>
  <si>
    <t>K034</t>
  </si>
  <si>
    <t>442</t>
  </si>
  <si>
    <t>Distribuir y comercializar energía eléctrica</t>
  </si>
  <si>
    <t>1016</t>
  </si>
  <si>
    <t>507</t>
  </si>
  <si>
    <t>Generar energía eléctrica</t>
  </si>
  <si>
    <t>508</t>
  </si>
  <si>
    <t>Transmitir y transformar energía eléctrica</t>
  </si>
  <si>
    <t>KM</t>
  </si>
  <si>
    <t>701</t>
  </si>
  <si>
    <t>Administrar recursos humanos, materiales y financieros</t>
  </si>
  <si>
    <t>TOTAL DEL GASTO PROGRAMABLE</t>
  </si>
  <si>
    <t>DEVENGADO</t>
  </si>
  <si>
    <t>Origen de los Recursos:</t>
  </si>
  <si>
    <r>
      <t xml:space="preserve">  </t>
    </r>
    <r>
      <rPr>
        <u val="single"/>
        <sz val="19"/>
        <rFont val="Arial"/>
        <family val="2"/>
      </rPr>
      <t>Recursos Propios</t>
    </r>
  </si>
  <si>
    <r>
      <t xml:space="preserve">  </t>
    </r>
    <r>
      <rPr>
        <u val="single"/>
        <sz val="19"/>
        <rFont val="Arial"/>
        <family val="2"/>
      </rPr>
      <t>Subsidios y Transferencias</t>
    </r>
  </si>
  <si>
    <t>INDICADOR: Ampliación de infraestructura</t>
  </si>
  <si>
    <t>Recursos Propios</t>
  </si>
  <si>
    <t>Subsidios y Transferencias</t>
  </si>
  <si>
    <t>FÓRMULA: Capacidad Adicional MW / Capacidad programada MW</t>
  </si>
  <si>
    <t>(249.7  MW / 549.7 MW) X 100</t>
  </si>
  <si>
    <t>(Bianual)</t>
  </si>
  <si>
    <t>549.7 MW</t>
  </si>
  <si>
    <t>INDICADOR:  Ampliación de infraestructura</t>
  </si>
  <si>
    <t>FÓRMULA: Subestación de transformación adicionales MVA /</t>
  </si>
  <si>
    <t>subestaciones de transformación programadas</t>
  </si>
  <si>
    <t>(2 224 MVA / 2 224 MVA) X 100</t>
  </si>
  <si>
    <t>FÓRMULA: Líneas de transmisión adicionales KM-C / líneas de transmisión</t>
  </si>
  <si>
    <t>programdas KM-C</t>
  </si>
  <si>
    <t>(2 049 KM-C / 2 049 KM-C) X 100</t>
  </si>
  <si>
    <t>2 224 MVA</t>
  </si>
  <si>
    <t>2 049 KM-C</t>
  </si>
  <si>
    <t>INDICADOR: Tiempo de interrupción por usuario de distribución (TIU)</t>
  </si>
  <si>
    <t>totales</t>
  </si>
  <si>
    <t>( 2934 938 400 minutos / 19 566 256 usuarios)</t>
  </si>
  <si>
    <t>150 minutos /</t>
  </si>
  <si>
    <t>usuarios</t>
  </si>
  <si>
    <t>INDICADOR:  Indice de pérdidas</t>
  </si>
  <si>
    <t>((172 197 - 152 387) / 152 387) X 100</t>
  </si>
  <si>
    <t>INDICADOR: Disponibilidad Propia</t>
  </si>
  <si>
    <t xml:space="preserve">FÓRMULA: Energía teórica - (energía no generada por mantenimiento </t>
  </si>
  <si>
    <t>programado + indisponibilidad por fallas  + indisponibilidad por decremento  +</t>
  </si>
  <si>
    <t>indisponibilidad por causas ajenas) / energía teórica</t>
  </si>
  <si>
    <t>((307 453 749.6 - 49 192 599.6) / 307 453 749.6) X 100</t>
  </si>
  <si>
    <t>INDICADOR: Salidas por fallas de transmisión</t>
  </si>
  <si>
    <t>FÓRMULA: Número de salidas / KM de líneas de responsabilidad</t>
  </si>
  <si>
    <t>(570.4 / 36 800) X 100</t>
  </si>
  <si>
    <t>Actividad institucional no asociada a proyectos</t>
  </si>
  <si>
    <t>FÓRMULA: Duración de la falla en minutos por usuarios afectados / usuarios</t>
  </si>
  <si>
    <t>INDICADOR: Tiempo de interrupción por usuario de transmisión  (TIU)</t>
  </si>
  <si>
    <t>FÓRMULA: Duración de falla en minutos por usuarios afectados / usuarios</t>
  </si>
  <si>
    <t>(351 135 750 minutos / 23 409 050 usuarios)</t>
  </si>
  <si>
    <t>15 minutos /</t>
  </si>
  <si>
    <t>Proyectos de ampliación de generación-operación</t>
  </si>
  <si>
    <t>FÓRMULA: KCALORIAS X KWH generado / KILOCARIAS consumidas</t>
  </si>
  <si>
    <t xml:space="preserve">35.5 </t>
  </si>
  <si>
    <t xml:space="preserve">13 </t>
  </si>
  <si>
    <t>84</t>
  </si>
  <si>
    <t>1.55 número</t>
  </si>
  <si>
    <t xml:space="preserve">de salidas X </t>
  </si>
  <si>
    <t>I016</t>
  </si>
  <si>
    <t xml:space="preserve"> E N T I D A D :  COMISION FEDERAL DE ELECTRICIDAD</t>
  </si>
  <si>
    <t>SECTOR :   ENERGIA</t>
  </si>
  <si>
    <t>HOJA   2    DE   6    .</t>
  </si>
  <si>
    <t>HOJA  3     DE   6    .</t>
  </si>
  <si>
    <t>HOJA  4     DE  6    .</t>
  </si>
  <si>
    <t>HOJA  5     DE   6    .</t>
  </si>
  <si>
    <t>HOJA  6     DE   6    .</t>
  </si>
  <si>
    <t>INDICADOR: Eficiencia Térmica</t>
  </si>
  <si>
    <t>Programa Normalde Operación</t>
  </si>
  <si>
    <t>I014</t>
  </si>
  <si>
    <t>I015</t>
  </si>
  <si>
    <t>Operación y mantenimiento a distribución y comercialización</t>
  </si>
  <si>
    <t>Operación y mantenimiento de transmisión, transformación y control</t>
  </si>
  <si>
    <t>Actividad institucional no asociada a proyecto</t>
  </si>
  <si>
    <t>Proyecto de generación geotermoeléctrica</t>
  </si>
  <si>
    <t>Proyectos de generación termo - vapor</t>
  </si>
  <si>
    <t>Proyectos de transformación de energía eléctrica</t>
  </si>
  <si>
    <t>Proyectos de transmisión de energía eléctrica</t>
  </si>
  <si>
    <t>Prroyectos de ampliación de redes de distribución</t>
  </si>
  <si>
    <t>Proyectos de ampliación de transmisión, transformación y control - operación</t>
  </si>
  <si>
    <t>Operación y mantenimiento a centrales generadoras</t>
  </si>
  <si>
    <t>KCALORIAS)) X100</t>
  </si>
  <si>
    <t xml:space="preserve">((46 534 600 000 KILOCALORIAS / KWH) / (130 929 238 000 </t>
  </si>
  <si>
    <t>X 100</t>
  </si>
  <si>
    <t xml:space="preserve">FÓRMULA: Energía entregada menos energía recibida / energía entregada </t>
  </si>
  <si>
    <t>por ciento</t>
  </si>
  <si>
    <t>0.0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</si>
</sst>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#,###_);\(#,###\)"/>
    <numFmt numFmtId="175" formatCode="#,##0.0"/>
    <numFmt numFmtId="176" formatCode="0.0"/>
    <numFmt numFmtId="177" formatCode="#\ ###\ ###.0"/>
    <numFmt numFmtId="178" formatCode="0.0000"/>
    <numFmt numFmtId="179" formatCode="0.000"/>
  </numFmts>
  <fonts count="8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sz val="18"/>
      <color indexed="8"/>
      <name val="Arial"/>
      <family val="2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left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172" fontId="0" fillId="0" borderId="31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174" fontId="0" fillId="0" borderId="10" xfId="0" applyNumberFormat="1" applyFont="1" applyFill="1" applyBorder="1" applyAlignment="1">
      <alignment vertical="center"/>
    </xf>
    <xf numFmtId="174" fontId="3" fillId="0" borderId="21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175" fontId="0" fillId="0" borderId="2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3" fillId="0" borderId="21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3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centerContinuous" vertical="center"/>
    </xf>
    <xf numFmtId="172" fontId="3" fillId="0" borderId="17" xfId="0" applyNumberFormat="1" applyFont="1" applyFill="1" applyBorder="1" applyAlignment="1" quotePrefix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3" fillId="0" borderId="2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176" fontId="3" fillId="0" borderId="21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5" fontId="6" fillId="0" borderId="21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21" xfId="16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1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7" fontId="3" fillId="0" borderId="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 quotePrefix="1">
      <alignment horizontal="right" vertical="center"/>
    </xf>
    <xf numFmtId="177" fontId="0" fillId="0" borderId="8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vertical="center"/>
    </xf>
    <xf numFmtId="172" fontId="5" fillId="0" borderId="2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5" xfId="0" applyNumberFormat="1" applyFont="1" applyFill="1" applyBorder="1" applyAlignment="1" quotePrefix="1">
      <alignment vertical="center"/>
    </xf>
    <xf numFmtId="177" fontId="0" fillId="0" borderId="5" xfId="0" applyNumberFormat="1" applyFont="1" applyFill="1" applyBorder="1" applyAlignment="1">
      <alignment horizontal="centerContinuous" vertical="center"/>
    </xf>
    <xf numFmtId="177" fontId="0" fillId="0" borderId="8" xfId="0" applyNumberFormat="1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0" fillId="0" borderId="14" xfId="0" applyNumberFormat="1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Continuous" vertical="center"/>
    </xf>
    <xf numFmtId="0" fontId="0" fillId="0" borderId="21" xfId="0" applyBorder="1" applyAlignment="1">
      <alignment/>
    </xf>
    <xf numFmtId="49" fontId="0" fillId="0" borderId="24" xfId="0" applyNumberFormat="1" applyFont="1" applyFill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Continuous" vertical="center"/>
    </xf>
    <xf numFmtId="172" fontId="3" fillId="0" borderId="21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4583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63.69140625" style="0" customWidth="1"/>
    <col min="10" max="10" width="4.69140625" style="0" customWidth="1"/>
    <col min="11" max="11" width="13.69140625" style="0" customWidth="1"/>
    <col min="12" max="14" width="18.69140625" style="0" customWidth="1"/>
    <col min="15" max="16" width="8.69140625" style="0" customWidth="1"/>
    <col min="17" max="19" width="18.69140625" style="0" customWidth="1"/>
    <col min="20" max="21" width="10.69140625" style="0" customWidth="1"/>
    <col min="22" max="22" width="0.453125" style="0" customWidth="1"/>
    <col min="23" max="16384" width="0" style="0" hidden="1" customWidth="1"/>
  </cols>
  <sheetData>
    <row r="1" spans="1:22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"/>
    </row>
    <row r="2" spans="1:22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1"/>
    </row>
    <row r="3" spans="1:22" ht="23.25">
      <c r="A3" s="1"/>
      <c r="B3" s="2"/>
      <c r="C3" s="5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</row>
    <row r="4" spans="1:22" ht="23.25">
      <c r="A4" s="1"/>
      <c r="B4" s="6" t="s">
        <v>128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129</v>
      </c>
      <c r="N4" s="7"/>
      <c r="O4" s="7"/>
      <c r="P4" s="7"/>
      <c r="Q4" s="7"/>
      <c r="R4" s="7"/>
      <c r="S4" s="7"/>
      <c r="T4" s="7"/>
      <c r="U4" s="8"/>
      <c r="V4" s="1"/>
    </row>
    <row r="5" spans="1:22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3.25">
      <c r="A6" s="1"/>
      <c r="B6" s="9"/>
      <c r="C6" s="10"/>
      <c r="D6" s="10"/>
      <c r="E6" s="10"/>
      <c r="F6" s="10"/>
      <c r="G6" s="11"/>
      <c r="H6" s="12"/>
      <c r="I6" s="12"/>
      <c r="J6" s="10"/>
      <c r="K6" s="9" t="s">
        <v>3</v>
      </c>
      <c r="L6" s="13"/>
      <c r="M6" s="13"/>
      <c r="N6" s="13"/>
      <c r="O6" s="13"/>
      <c r="P6" s="14"/>
      <c r="Q6" s="15" t="s">
        <v>4</v>
      </c>
      <c r="R6" s="10"/>
      <c r="S6" s="10"/>
      <c r="T6" s="10"/>
      <c r="U6" s="16"/>
      <c r="V6" s="1"/>
    </row>
    <row r="7" spans="1:22" ht="23.25">
      <c r="A7" s="1"/>
      <c r="B7" s="17" t="s">
        <v>5</v>
      </c>
      <c r="C7" s="18"/>
      <c r="D7" s="18"/>
      <c r="E7" s="18"/>
      <c r="F7" s="18"/>
      <c r="G7" s="19"/>
      <c r="H7" s="20"/>
      <c r="I7" s="20"/>
      <c r="J7" s="21"/>
      <c r="K7" s="22"/>
      <c r="L7" s="23" t="s">
        <v>6</v>
      </c>
      <c r="M7" s="23"/>
      <c r="N7" s="23"/>
      <c r="O7" s="23"/>
      <c r="P7" s="24"/>
      <c r="Q7" s="17" t="s">
        <v>7</v>
      </c>
      <c r="R7" s="18"/>
      <c r="S7" s="18"/>
      <c r="T7" s="18"/>
      <c r="U7" s="25"/>
      <c r="V7" s="1"/>
    </row>
    <row r="8" spans="1:22" ht="23.25">
      <c r="A8" s="1"/>
      <c r="B8" s="26" t="s">
        <v>8</v>
      </c>
      <c r="C8" s="27"/>
      <c r="D8" s="27"/>
      <c r="E8" s="27"/>
      <c r="F8" s="27"/>
      <c r="G8" s="28"/>
      <c r="H8" s="1"/>
      <c r="I8" s="2" t="s">
        <v>9</v>
      </c>
      <c r="J8" s="18"/>
      <c r="K8" s="29" t="s">
        <v>10</v>
      </c>
      <c r="L8" s="30"/>
      <c r="M8" s="31"/>
      <c r="N8" s="32"/>
      <c r="O8" s="29" t="s">
        <v>11</v>
      </c>
      <c r="P8" s="25"/>
      <c r="Q8" s="26" t="s">
        <v>12</v>
      </c>
      <c r="R8" s="27"/>
      <c r="S8" s="27"/>
      <c r="T8" s="27"/>
      <c r="U8" s="33"/>
      <c r="V8" s="1"/>
    </row>
    <row r="9" spans="1:22" ht="23.25">
      <c r="A9" s="1"/>
      <c r="B9" s="34"/>
      <c r="C9" s="34"/>
      <c r="D9" s="34"/>
      <c r="E9" s="34"/>
      <c r="F9" s="34"/>
      <c r="G9" s="30"/>
      <c r="H9" s="34"/>
      <c r="I9" s="35"/>
      <c r="J9" s="36"/>
      <c r="K9" s="37" t="s">
        <v>13</v>
      </c>
      <c r="L9" s="38" t="s">
        <v>14</v>
      </c>
      <c r="M9" s="38" t="s">
        <v>15</v>
      </c>
      <c r="N9" s="37" t="s">
        <v>16</v>
      </c>
      <c r="O9" s="26" t="s">
        <v>17</v>
      </c>
      <c r="P9" s="33"/>
      <c r="Q9" s="30"/>
      <c r="R9" s="39"/>
      <c r="S9" s="30"/>
      <c r="T9" s="40" t="s">
        <v>18</v>
      </c>
      <c r="U9" s="41"/>
      <c r="V9" s="1"/>
    </row>
    <row r="10" spans="1:22" ht="23.25">
      <c r="A10" s="1"/>
      <c r="B10" s="17" t="s">
        <v>19</v>
      </c>
      <c r="C10" s="17" t="s">
        <v>20</v>
      </c>
      <c r="D10" s="17" t="s">
        <v>21</v>
      </c>
      <c r="E10" s="17" t="s">
        <v>22</v>
      </c>
      <c r="F10" s="37" t="s">
        <v>23</v>
      </c>
      <c r="G10" s="42" t="s">
        <v>24</v>
      </c>
      <c r="H10" s="34"/>
      <c r="I10" s="1"/>
      <c r="J10" s="36"/>
      <c r="K10" s="38" t="s">
        <v>25</v>
      </c>
      <c r="L10" s="38"/>
      <c r="M10" s="34"/>
      <c r="N10" s="38"/>
      <c r="O10" s="35" t="s">
        <v>26</v>
      </c>
      <c r="P10" s="43" t="s">
        <v>26</v>
      </c>
      <c r="Q10" s="38" t="s">
        <v>14</v>
      </c>
      <c r="R10" s="37" t="s">
        <v>27</v>
      </c>
      <c r="S10" s="38" t="s">
        <v>28</v>
      </c>
      <c r="T10" s="26" t="s">
        <v>29</v>
      </c>
      <c r="U10" s="33"/>
      <c r="V10" s="1"/>
    </row>
    <row r="11" spans="1:22" ht="23.25">
      <c r="A11" s="1"/>
      <c r="B11" s="44"/>
      <c r="C11" s="44"/>
      <c r="D11" s="44"/>
      <c r="E11" s="44"/>
      <c r="F11" s="44"/>
      <c r="G11" s="45"/>
      <c r="H11" s="44"/>
      <c r="I11" s="46"/>
      <c r="J11" s="47"/>
      <c r="K11" s="48"/>
      <c r="L11" s="48"/>
      <c r="M11" s="45"/>
      <c r="N11" s="49"/>
      <c r="O11" s="47" t="s">
        <v>30</v>
      </c>
      <c r="P11" s="50" t="s">
        <v>31</v>
      </c>
      <c r="Q11" s="45"/>
      <c r="R11" s="48"/>
      <c r="S11" s="48"/>
      <c r="T11" s="51" t="s">
        <v>32</v>
      </c>
      <c r="U11" s="51" t="s">
        <v>33</v>
      </c>
      <c r="V11" s="1"/>
    </row>
    <row r="12" spans="1:22" ht="23.25">
      <c r="A12" s="1"/>
      <c r="B12" s="52"/>
      <c r="C12" s="52"/>
      <c r="D12" s="52"/>
      <c r="E12" s="52"/>
      <c r="F12" s="52"/>
      <c r="G12" s="53"/>
      <c r="H12" s="54"/>
      <c r="I12" s="55"/>
      <c r="J12" s="56"/>
      <c r="K12" s="57"/>
      <c r="L12" s="58"/>
      <c r="M12" s="59"/>
      <c r="N12" s="60"/>
      <c r="O12" s="61"/>
      <c r="P12" s="62"/>
      <c r="Q12" s="58"/>
      <c r="R12" s="58"/>
      <c r="S12" s="58"/>
      <c r="T12" s="58"/>
      <c r="U12" s="60"/>
      <c r="V12" s="1"/>
    </row>
    <row r="13" spans="1:22" ht="23.25">
      <c r="A13" s="1"/>
      <c r="B13" s="63" t="s">
        <v>36</v>
      </c>
      <c r="C13" s="52"/>
      <c r="D13" s="52"/>
      <c r="E13" s="52"/>
      <c r="F13" s="53"/>
      <c r="G13" s="52"/>
      <c r="H13" s="54"/>
      <c r="I13" s="55" t="s">
        <v>37</v>
      </c>
      <c r="J13" s="65"/>
      <c r="K13" s="93"/>
      <c r="L13" s="94"/>
      <c r="M13" s="95"/>
      <c r="N13" s="95"/>
      <c r="O13" s="95"/>
      <c r="P13" s="96"/>
      <c r="Q13" s="126">
        <f>+Q14</f>
        <v>4719794.36</v>
      </c>
      <c r="R13" s="126">
        <f>+R14</f>
        <v>4717294.36</v>
      </c>
      <c r="S13" s="127">
        <f>+S14</f>
        <v>3791701.161</v>
      </c>
      <c r="T13" s="97">
        <f>(S13/Q13)*100</f>
        <v>80.33615178522311</v>
      </c>
      <c r="U13" s="98">
        <f>+(S13/R13)*100</f>
        <v>80.37872711848321</v>
      </c>
      <c r="V13" s="1"/>
    </row>
    <row r="14" spans="1:22" ht="23.25">
      <c r="A14" s="1"/>
      <c r="B14" s="53"/>
      <c r="C14" s="53"/>
      <c r="D14" s="53"/>
      <c r="E14" s="53"/>
      <c r="F14" s="53"/>
      <c r="G14" s="53"/>
      <c r="H14" s="54"/>
      <c r="I14" s="55" t="s">
        <v>38</v>
      </c>
      <c r="J14" s="65"/>
      <c r="K14" s="93"/>
      <c r="L14" s="94"/>
      <c r="M14" s="95"/>
      <c r="N14" s="95"/>
      <c r="O14" s="95"/>
      <c r="P14" s="96"/>
      <c r="Q14" s="126">
        <v>4719794.36</v>
      </c>
      <c r="R14" s="127">
        <v>4717294.36</v>
      </c>
      <c r="S14" s="127">
        <v>3791701.161</v>
      </c>
      <c r="T14" s="97">
        <f>(S14/Q14)*100</f>
        <v>80.33615178522311</v>
      </c>
      <c r="U14" s="98">
        <f>+(S14/R14)*100</f>
        <v>80.37872711848321</v>
      </c>
      <c r="V14" s="1"/>
    </row>
    <row r="15" spans="1:22" ht="23.25">
      <c r="A15" s="1"/>
      <c r="B15" s="53"/>
      <c r="C15" s="53"/>
      <c r="D15" s="53"/>
      <c r="E15" s="53"/>
      <c r="F15" s="53"/>
      <c r="G15" s="53"/>
      <c r="H15" s="54"/>
      <c r="I15" s="55" t="s">
        <v>39</v>
      </c>
      <c r="J15" s="65"/>
      <c r="K15" s="93"/>
      <c r="L15" s="94"/>
      <c r="M15" s="95"/>
      <c r="N15" s="95"/>
      <c r="O15" s="95"/>
      <c r="P15" s="96"/>
      <c r="Q15" s="126"/>
      <c r="R15" s="128"/>
      <c r="S15" s="128"/>
      <c r="T15" s="97"/>
      <c r="U15" s="98"/>
      <c r="V15" s="1"/>
    </row>
    <row r="16" spans="1:22" ht="23.25">
      <c r="A16" s="1"/>
      <c r="B16" s="53"/>
      <c r="C16" s="53"/>
      <c r="D16" s="53"/>
      <c r="E16" s="53"/>
      <c r="F16" s="53"/>
      <c r="G16" s="53"/>
      <c r="H16" s="54"/>
      <c r="I16" s="55"/>
      <c r="J16" s="65"/>
      <c r="K16" s="93"/>
      <c r="L16" s="94"/>
      <c r="M16" s="95"/>
      <c r="N16" s="95"/>
      <c r="O16" s="95"/>
      <c r="P16" s="96"/>
      <c r="Q16" s="126"/>
      <c r="R16" s="128"/>
      <c r="S16" s="128"/>
      <c r="T16" s="97"/>
      <c r="U16" s="98"/>
      <c r="V16" s="1"/>
    </row>
    <row r="17" spans="1:22" ht="23.25">
      <c r="A17" s="1"/>
      <c r="B17" s="53"/>
      <c r="C17" s="53" t="s">
        <v>40</v>
      </c>
      <c r="D17" s="53"/>
      <c r="E17" s="53"/>
      <c r="F17" s="53"/>
      <c r="G17" s="53"/>
      <c r="H17" s="54"/>
      <c r="I17" s="55" t="s">
        <v>41</v>
      </c>
      <c r="J17" s="65"/>
      <c r="K17" s="93"/>
      <c r="L17" s="94"/>
      <c r="M17" s="95"/>
      <c r="N17" s="95"/>
      <c r="O17" s="95"/>
      <c r="P17" s="96"/>
      <c r="Q17" s="126">
        <f>+Q18</f>
        <v>4719794.36</v>
      </c>
      <c r="R17" s="126">
        <f>+R18</f>
        <v>4717294.36</v>
      </c>
      <c r="S17" s="127">
        <f>+S18</f>
        <v>3791701.161</v>
      </c>
      <c r="T17" s="97">
        <f>(S17/Q17)*100</f>
        <v>80.33615178522311</v>
      </c>
      <c r="U17" s="98">
        <f>+(S17/R17)*100</f>
        <v>80.37872711848321</v>
      </c>
      <c r="V17" s="1"/>
    </row>
    <row r="18" spans="1:22" ht="23.25">
      <c r="A18" s="1"/>
      <c r="B18" s="53"/>
      <c r="C18" s="53"/>
      <c r="D18" s="53"/>
      <c r="E18" s="53"/>
      <c r="F18" s="53"/>
      <c r="G18" s="53"/>
      <c r="H18" s="54"/>
      <c r="I18" s="55" t="s">
        <v>38</v>
      </c>
      <c r="J18" s="65"/>
      <c r="K18" s="93"/>
      <c r="L18" s="94"/>
      <c r="M18" s="95"/>
      <c r="N18" s="95"/>
      <c r="O18" s="95"/>
      <c r="P18" s="96"/>
      <c r="Q18" s="126">
        <v>4719794.36</v>
      </c>
      <c r="R18" s="127">
        <v>4717294.36</v>
      </c>
      <c r="S18" s="127">
        <v>3791701.161</v>
      </c>
      <c r="T18" s="97">
        <f>(S18/Q18)*100</f>
        <v>80.33615178522311</v>
      </c>
      <c r="U18" s="98">
        <f>+(S18/R18)*100</f>
        <v>80.37872711848321</v>
      </c>
      <c r="V18" s="1"/>
    </row>
    <row r="19" spans="1:22" ht="23.25">
      <c r="A19" s="1"/>
      <c r="B19" s="53"/>
      <c r="C19" s="53"/>
      <c r="D19" s="53"/>
      <c r="E19" s="53"/>
      <c r="F19" s="53"/>
      <c r="G19" s="53"/>
      <c r="H19" s="54"/>
      <c r="I19" s="55" t="s">
        <v>39</v>
      </c>
      <c r="J19" s="65"/>
      <c r="K19" s="93"/>
      <c r="L19" s="94"/>
      <c r="M19" s="95"/>
      <c r="N19" s="95"/>
      <c r="O19" s="95"/>
      <c r="P19" s="96"/>
      <c r="Q19" s="126"/>
      <c r="R19" s="128"/>
      <c r="S19" s="128"/>
      <c r="T19" s="97"/>
      <c r="U19" s="98"/>
      <c r="V19" s="1"/>
    </row>
    <row r="20" spans="1:22" ht="23.25">
      <c r="A20" s="1"/>
      <c r="B20" s="53"/>
      <c r="C20" s="53"/>
      <c r="D20" s="53"/>
      <c r="E20" s="53"/>
      <c r="F20" s="53"/>
      <c r="G20" s="53"/>
      <c r="H20" s="54"/>
      <c r="I20" s="55"/>
      <c r="J20" s="65"/>
      <c r="K20" s="93"/>
      <c r="L20" s="94"/>
      <c r="M20" s="95"/>
      <c r="N20" s="95"/>
      <c r="O20" s="95"/>
      <c r="P20" s="96"/>
      <c r="Q20" s="126"/>
      <c r="R20" s="128"/>
      <c r="S20" s="128"/>
      <c r="T20" s="97"/>
      <c r="U20" s="98"/>
      <c r="V20" s="1"/>
    </row>
    <row r="21" spans="1:22" ht="23.25">
      <c r="A21" s="1"/>
      <c r="B21" s="53"/>
      <c r="C21" s="53"/>
      <c r="D21" s="53"/>
      <c r="E21" s="53" t="s">
        <v>42</v>
      </c>
      <c r="F21" s="53"/>
      <c r="G21" s="53"/>
      <c r="H21" s="54"/>
      <c r="I21" s="55" t="s">
        <v>43</v>
      </c>
      <c r="J21" s="65"/>
      <c r="K21" s="93"/>
      <c r="L21" s="94"/>
      <c r="M21" s="95"/>
      <c r="N21" s="95"/>
      <c r="O21" s="95"/>
      <c r="P21" s="96"/>
      <c r="Q21" s="126">
        <f>+Q22</f>
        <v>4719794.36</v>
      </c>
      <c r="R21" s="126">
        <f>+R22</f>
        <v>4717294.3</v>
      </c>
      <c r="S21" s="127">
        <f>+S22</f>
        <v>3791701.161</v>
      </c>
      <c r="T21" s="97">
        <f>(S21/Q21)*100</f>
        <v>80.33615178522311</v>
      </c>
      <c r="U21" s="98">
        <f>+(S21/R21)*100</f>
        <v>80.37872814083276</v>
      </c>
      <c r="V21" s="1"/>
    </row>
    <row r="22" spans="1:22" ht="23.25">
      <c r="A22" s="1"/>
      <c r="B22" s="53"/>
      <c r="C22" s="53"/>
      <c r="D22" s="53"/>
      <c r="E22" s="53"/>
      <c r="F22" s="53"/>
      <c r="G22" s="53"/>
      <c r="H22" s="54"/>
      <c r="I22" s="55" t="s">
        <v>44</v>
      </c>
      <c r="J22" s="65"/>
      <c r="K22" s="93"/>
      <c r="L22" s="94"/>
      <c r="M22" s="95"/>
      <c r="N22" s="95"/>
      <c r="O22" s="95"/>
      <c r="P22" s="96"/>
      <c r="Q22" s="126">
        <v>4719794.36</v>
      </c>
      <c r="R22" s="127">
        <v>4717294.3</v>
      </c>
      <c r="S22" s="127">
        <v>3791701.161</v>
      </c>
      <c r="T22" s="97">
        <f>(S22/Q22)*100</f>
        <v>80.33615178522311</v>
      </c>
      <c r="U22" s="98">
        <f>+(S22/R22)*100</f>
        <v>80.37872814083276</v>
      </c>
      <c r="V22" s="1"/>
    </row>
    <row r="23" spans="1:22" ht="23.25">
      <c r="A23" s="1"/>
      <c r="B23" s="53"/>
      <c r="C23" s="53"/>
      <c r="D23" s="53"/>
      <c r="E23" s="53"/>
      <c r="F23" s="53"/>
      <c r="G23" s="53"/>
      <c r="H23" s="54"/>
      <c r="I23" s="55" t="s">
        <v>39</v>
      </c>
      <c r="J23" s="65"/>
      <c r="K23" s="93"/>
      <c r="L23" s="94"/>
      <c r="M23" s="95"/>
      <c r="N23" s="95"/>
      <c r="O23" s="95"/>
      <c r="P23" s="96"/>
      <c r="Q23" s="126"/>
      <c r="R23" s="128"/>
      <c r="S23" s="128"/>
      <c r="T23" s="97"/>
      <c r="U23" s="98"/>
      <c r="V23" s="1"/>
    </row>
    <row r="24" spans="1:22" ht="23.25">
      <c r="A24" s="1"/>
      <c r="B24" s="53"/>
      <c r="C24" s="53"/>
      <c r="D24" s="53"/>
      <c r="E24" s="53"/>
      <c r="F24" s="53"/>
      <c r="G24" s="53"/>
      <c r="H24" s="54"/>
      <c r="I24" s="55"/>
      <c r="J24" s="65"/>
      <c r="K24" s="93"/>
      <c r="L24" s="94"/>
      <c r="M24" s="95"/>
      <c r="N24" s="95"/>
      <c r="O24" s="95"/>
      <c r="P24" s="96"/>
      <c r="Q24" s="126"/>
      <c r="R24" s="128"/>
      <c r="S24" s="128"/>
      <c r="T24" s="97"/>
      <c r="U24" s="98"/>
      <c r="V24" s="1"/>
    </row>
    <row r="25" spans="1:22" ht="23.25">
      <c r="A25" s="1"/>
      <c r="B25" s="53"/>
      <c r="C25" s="53"/>
      <c r="D25" s="53"/>
      <c r="E25" s="53"/>
      <c r="F25" s="53" t="s">
        <v>45</v>
      </c>
      <c r="G25" s="53"/>
      <c r="H25" s="54"/>
      <c r="I25" s="55" t="s">
        <v>46</v>
      </c>
      <c r="J25" s="65"/>
      <c r="K25" s="93"/>
      <c r="L25" s="94"/>
      <c r="M25" s="95"/>
      <c r="N25" s="95"/>
      <c r="O25" s="95"/>
      <c r="P25" s="96"/>
      <c r="Q25" s="126">
        <f>+Q26</f>
        <v>4719794.36</v>
      </c>
      <c r="R25" s="126">
        <f>+R26</f>
        <v>4717294.36</v>
      </c>
      <c r="S25" s="127">
        <f>+S26</f>
        <v>3791701.161</v>
      </c>
      <c r="T25" s="97">
        <f>(S25/Q25)*100</f>
        <v>80.33615178522311</v>
      </c>
      <c r="U25" s="98">
        <f>+(S25/R25)*100</f>
        <v>80.37872711848321</v>
      </c>
      <c r="V25" s="1"/>
    </row>
    <row r="26" spans="1:22" ht="23.25">
      <c r="A26" s="1"/>
      <c r="B26" s="53"/>
      <c r="C26" s="53"/>
      <c r="D26" s="53"/>
      <c r="E26" s="53"/>
      <c r="F26" s="53"/>
      <c r="G26" s="53"/>
      <c r="H26" s="54"/>
      <c r="I26" s="55" t="s">
        <v>38</v>
      </c>
      <c r="J26" s="65"/>
      <c r="K26" s="93"/>
      <c r="L26" s="94"/>
      <c r="M26" s="95"/>
      <c r="N26" s="95"/>
      <c r="O26" s="95"/>
      <c r="P26" s="96"/>
      <c r="Q26" s="126">
        <v>4719794.36</v>
      </c>
      <c r="R26" s="127">
        <v>4717294.36</v>
      </c>
      <c r="S26" s="127">
        <v>3791701.161</v>
      </c>
      <c r="T26" s="97">
        <f>(S26/Q26)*100</f>
        <v>80.33615178522311</v>
      </c>
      <c r="U26" s="98">
        <f>+(S26/R26)*100</f>
        <v>80.37872711848321</v>
      </c>
      <c r="V26" s="1"/>
    </row>
    <row r="27" spans="1:22" ht="23.25">
      <c r="A27" s="1"/>
      <c r="B27" s="53"/>
      <c r="C27" s="53"/>
      <c r="D27" s="53"/>
      <c r="E27" s="53"/>
      <c r="F27" s="53"/>
      <c r="G27" s="53"/>
      <c r="H27" s="54"/>
      <c r="I27" s="55" t="s">
        <v>39</v>
      </c>
      <c r="J27" s="65"/>
      <c r="K27" s="93"/>
      <c r="L27" s="94"/>
      <c r="M27" s="95"/>
      <c r="N27" s="95"/>
      <c r="O27" s="95"/>
      <c r="P27" s="96"/>
      <c r="Q27" s="126"/>
      <c r="R27" s="128"/>
      <c r="S27" s="128"/>
      <c r="T27" s="97"/>
      <c r="U27" s="98"/>
      <c r="V27" s="1"/>
    </row>
    <row r="28" spans="1:22" ht="23.25">
      <c r="A28" s="1"/>
      <c r="B28" s="53"/>
      <c r="C28" s="99"/>
      <c r="D28" s="99"/>
      <c r="E28" s="99"/>
      <c r="F28" s="99"/>
      <c r="G28" s="99"/>
      <c r="H28" s="55"/>
      <c r="I28" s="55"/>
      <c r="J28" s="65"/>
      <c r="K28" s="93"/>
      <c r="L28" s="94"/>
      <c r="M28" s="94"/>
      <c r="N28" s="94"/>
      <c r="O28" s="94"/>
      <c r="P28" s="96"/>
      <c r="Q28" s="126"/>
      <c r="R28" s="129"/>
      <c r="S28" s="129"/>
      <c r="T28" s="100"/>
      <c r="U28" s="98"/>
      <c r="V28" s="1"/>
    </row>
    <row r="29" spans="1:22" ht="23.25">
      <c r="A29" s="1"/>
      <c r="B29" s="53"/>
      <c r="C29" s="53"/>
      <c r="D29" s="53"/>
      <c r="E29" s="53"/>
      <c r="F29" s="53"/>
      <c r="G29" s="53" t="s">
        <v>47</v>
      </c>
      <c r="H29" s="54"/>
      <c r="I29" s="55" t="s">
        <v>114</v>
      </c>
      <c r="J29" s="65"/>
      <c r="K29" s="99"/>
      <c r="L29" s="101"/>
      <c r="M29" s="95"/>
      <c r="N29" s="95"/>
      <c r="O29" s="95"/>
      <c r="P29" s="96"/>
      <c r="Q29" s="126">
        <f>+Q30</f>
        <v>4719794.36</v>
      </c>
      <c r="R29" s="126">
        <f>+R30</f>
        <v>4717294.36</v>
      </c>
      <c r="S29" s="129">
        <f>+S30</f>
        <v>3791701.161</v>
      </c>
      <c r="T29" s="97">
        <f>(S29/Q29)*100</f>
        <v>80.33615178522311</v>
      </c>
      <c r="U29" s="98">
        <f>+(S29/R29)*100</f>
        <v>80.37872711848321</v>
      </c>
      <c r="V29" s="1"/>
    </row>
    <row r="30" spans="1:22" ht="23.25">
      <c r="A30" s="1"/>
      <c r="B30" s="53"/>
      <c r="C30" s="99"/>
      <c r="D30" s="99"/>
      <c r="E30" s="99"/>
      <c r="F30" s="99"/>
      <c r="G30" s="99"/>
      <c r="H30" s="55"/>
      <c r="I30" s="55" t="s">
        <v>38</v>
      </c>
      <c r="J30" s="65"/>
      <c r="K30" s="99"/>
      <c r="L30" s="101"/>
      <c r="M30" s="101"/>
      <c r="N30" s="101"/>
      <c r="O30" s="94"/>
      <c r="P30" s="96"/>
      <c r="Q30" s="126">
        <v>4719794.36</v>
      </c>
      <c r="R30" s="128">
        <v>4717294.36</v>
      </c>
      <c r="S30" s="127">
        <v>3791701.161</v>
      </c>
      <c r="T30" s="97">
        <f>(S30/Q30)*100</f>
        <v>80.33615178522311</v>
      </c>
      <c r="U30" s="98">
        <f>+(S30/R30)*100</f>
        <v>80.37872711848321</v>
      </c>
      <c r="V30" s="1"/>
    </row>
    <row r="31" spans="1:22" ht="23.25">
      <c r="A31" s="1"/>
      <c r="B31" s="53"/>
      <c r="C31" s="53"/>
      <c r="D31" s="53"/>
      <c r="E31" s="53"/>
      <c r="F31" s="53"/>
      <c r="G31" s="53"/>
      <c r="H31" s="54"/>
      <c r="I31" s="55" t="s">
        <v>39</v>
      </c>
      <c r="J31" s="65"/>
      <c r="K31" s="99"/>
      <c r="L31" s="101"/>
      <c r="M31" s="102"/>
      <c r="N31" s="102"/>
      <c r="O31" s="95"/>
      <c r="P31" s="96"/>
      <c r="Q31" s="126"/>
      <c r="R31" s="128"/>
      <c r="S31" s="128"/>
      <c r="T31" s="97"/>
      <c r="U31" s="98"/>
      <c r="V31" s="1"/>
    </row>
    <row r="32" spans="1:22" ht="23.25">
      <c r="A32" s="1"/>
      <c r="B32" s="53"/>
      <c r="C32" s="53"/>
      <c r="D32" s="53"/>
      <c r="E32" s="53"/>
      <c r="F32" s="53"/>
      <c r="G32" s="53"/>
      <c r="H32" s="54"/>
      <c r="I32" s="55"/>
      <c r="J32" s="65"/>
      <c r="K32" s="99"/>
      <c r="L32" s="101"/>
      <c r="M32" s="102"/>
      <c r="N32" s="102"/>
      <c r="O32" s="95"/>
      <c r="P32" s="96"/>
      <c r="Q32" s="126"/>
      <c r="R32" s="128"/>
      <c r="S32" s="128"/>
      <c r="T32" s="97"/>
      <c r="U32" s="98"/>
      <c r="V32" s="1"/>
    </row>
    <row r="33" spans="1:22" ht="23.25">
      <c r="A33" s="1"/>
      <c r="B33" s="53" t="s">
        <v>48</v>
      </c>
      <c r="C33" s="53"/>
      <c r="D33" s="53"/>
      <c r="E33" s="53"/>
      <c r="F33" s="53"/>
      <c r="G33" s="53"/>
      <c r="H33" s="54"/>
      <c r="I33" s="55" t="s">
        <v>49</v>
      </c>
      <c r="J33" s="65"/>
      <c r="K33" s="99"/>
      <c r="L33" s="101"/>
      <c r="M33" s="102"/>
      <c r="N33" s="102"/>
      <c r="O33" s="95"/>
      <c r="P33" s="96"/>
      <c r="Q33" s="126">
        <f>+Q63+Q37</f>
        <v>103339851.69399999</v>
      </c>
      <c r="R33" s="126">
        <f>+R63+R37</f>
        <v>104440841.071</v>
      </c>
      <c r="S33" s="126">
        <f>+S63+S37</f>
        <v>88406076.158</v>
      </c>
      <c r="T33" s="97">
        <f>(S33/Q33)*100</f>
        <v>85.5488707490887</v>
      </c>
      <c r="U33" s="98">
        <f>+(S33/R33)*100</f>
        <v>84.64703582566959</v>
      </c>
      <c r="V33" s="1"/>
    </row>
    <row r="34" spans="1:22" ht="23.25">
      <c r="A34" s="1"/>
      <c r="B34" s="53"/>
      <c r="C34" s="53"/>
      <c r="D34" s="53"/>
      <c r="E34" s="53"/>
      <c r="F34" s="53"/>
      <c r="G34" s="53"/>
      <c r="H34" s="54"/>
      <c r="I34" s="55" t="s">
        <v>38</v>
      </c>
      <c r="J34" s="65"/>
      <c r="K34" s="99"/>
      <c r="L34" s="101"/>
      <c r="M34" s="102"/>
      <c r="N34" s="102"/>
      <c r="O34" s="95"/>
      <c r="P34" s="96"/>
      <c r="Q34" s="126">
        <f>+Q64+Q60</f>
        <v>103339851.69399999</v>
      </c>
      <c r="R34" s="126">
        <f>+R64+R60</f>
        <v>104440841.071</v>
      </c>
      <c r="S34" s="126">
        <f>+S64+S38</f>
        <v>88406076.158</v>
      </c>
      <c r="T34" s="97">
        <f>(S34/Q34)*100</f>
        <v>85.5488707490887</v>
      </c>
      <c r="U34" s="98">
        <f>+(S34/R34)*100</f>
        <v>84.64703582566959</v>
      </c>
      <c r="V34" s="1"/>
    </row>
    <row r="35" spans="1:22" ht="23.25">
      <c r="A35" s="1"/>
      <c r="B35" s="53"/>
      <c r="C35" s="53"/>
      <c r="D35" s="53"/>
      <c r="E35" s="53"/>
      <c r="F35" s="53"/>
      <c r="G35" s="53"/>
      <c r="H35" s="54"/>
      <c r="I35" s="55" t="s">
        <v>39</v>
      </c>
      <c r="J35" s="65"/>
      <c r="K35" s="99"/>
      <c r="L35" s="101"/>
      <c r="M35" s="102"/>
      <c r="N35" s="102"/>
      <c r="O35" s="95"/>
      <c r="P35" s="96"/>
      <c r="Q35" s="126"/>
      <c r="R35" s="128"/>
      <c r="S35" s="128"/>
      <c r="T35" s="97"/>
      <c r="U35" s="98"/>
      <c r="V35" s="1"/>
    </row>
    <row r="36" spans="1:22" ht="23.25">
      <c r="A36" s="1"/>
      <c r="B36" s="53"/>
      <c r="C36" s="53"/>
      <c r="D36" s="53"/>
      <c r="E36" s="53"/>
      <c r="F36" s="53"/>
      <c r="G36" s="53"/>
      <c r="H36" s="54"/>
      <c r="I36" s="55"/>
      <c r="J36" s="65"/>
      <c r="K36" s="99"/>
      <c r="L36" s="101"/>
      <c r="M36" s="102"/>
      <c r="N36" s="102"/>
      <c r="O36" s="95"/>
      <c r="P36" s="96"/>
      <c r="Q36" s="126"/>
      <c r="R36" s="128"/>
      <c r="S36" s="128"/>
      <c r="T36" s="97"/>
      <c r="U36" s="98"/>
      <c r="V36" s="1"/>
    </row>
    <row r="37" spans="1:22" ht="23.25">
      <c r="A37" s="1"/>
      <c r="B37" s="53"/>
      <c r="C37" s="53" t="s">
        <v>50</v>
      </c>
      <c r="D37" s="53"/>
      <c r="E37" s="53"/>
      <c r="F37" s="53"/>
      <c r="G37" s="53"/>
      <c r="H37" s="54"/>
      <c r="I37" s="55" t="s">
        <v>51</v>
      </c>
      <c r="J37" s="65"/>
      <c r="K37" s="99"/>
      <c r="L37" s="101"/>
      <c r="M37" s="102"/>
      <c r="N37" s="102"/>
      <c r="O37" s="95"/>
      <c r="P37" s="96"/>
      <c r="Q37" s="126">
        <f aca="true" t="shared" si="0" ref="Q37:S38">+Q41</f>
        <v>174039.755</v>
      </c>
      <c r="R37" s="126">
        <f t="shared" si="0"/>
        <v>174039.755</v>
      </c>
      <c r="S37" s="126">
        <f t="shared" si="0"/>
        <v>200213.104</v>
      </c>
      <c r="T37" s="97">
        <f>(S37/Q37)*100</f>
        <v>115.03871859621957</v>
      </c>
      <c r="U37" s="98">
        <f>+(S37/R37)*100</f>
        <v>115.03871859621957</v>
      </c>
      <c r="V37" s="1"/>
    </row>
    <row r="38" spans="1:22" ht="23.25">
      <c r="A38" s="1"/>
      <c r="B38" s="53"/>
      <c r="C38" s="53"/>
      <c r="D38" s="53"/>
      <c r="E38" s="53"/>
      <c r="F38" s="53"/>
      <c r="G38" s="53"/>
      <c r="H38" s="54"/>
      <c r="I38" s="55" t="s">
        <v>38</v>
      </c>
      <c r="J38" s="65"/>
      <c r="K38" s="99"/>
      <c r="L38" s="101"/>
      <c r="M38" s="102"/>
      <c r="N38" s="102"/>
      <c r="O38" s="95"/>
      <c r="P38" s="96"/>
      <c r="Q38" s="128">
        <f t="shared" si="0"/>
        <v>174039.755</v>
      </c>
      <c r="R38" s="128">
        <f t="shared" si="0"/>
        <v>174039.755</v>
      </c>
      <c r="S38" s="128">
        <f t="shared" si="0"/>
        <v>200213.104</v>
      </c>
      <c r="T38" s="97">
        <f>(S38/Q38)*100</f>
        <v>115.03871859621957</v>
      </c>
      <c r="U38" s="98">
        <f>+(S38/R38)*100</f>
        <v>115.03871859621957</v>
      </c>
      <c r="V38" s="1"/>
    </row>
    <row r="39" spans="1:22" ht="23.25">
      <c r="A39" s="1"/>
      <c r="B39" s="53"/>
      <c r="C39" s="53"/>
      <c r="D39" s="53"/>
      <c r="E39" s="53"/>
      <c r="F39" s="53"/>
      <c r="G39" s="53"/>
      <c r="H39" s="54"/>
      <c r="I39" s="55" t="s">
        <v>39</v>
      </c>
      <c r="J39" s="65"/>
      <c r="K39" s="99"/>
      <c r="L39" s="101"/>
      <c r="M39" s="95"/>
      <c r="N39" s="95"/>
      <c r="O39" s="95"/>
      <c r="P39" s="96"/>
      <c r="Q39" s="128"/>
      <c r="R39" s="128"/>
      <c r="S39" s="128"/>
      <c r="T39" s="97"/>
      <c r="U39" s="98"/>
      <c r="V39" s="1"/>
    </row>
    <row r="40" spans="1:22" ht="23.25">
      <c r="A40" s="1"/>
      <c r="B40" s="53"/>
      <c r="C40" s="53"/>
      <c r="D40" s="53"/>
      <c r="E40" s="53"/>
      <c r="F40" s="53"/>
      <c r="G40" s="53"/>
      <c r="H40" s="54"/>
      <c r="I40" s="55"/>
      <c r="J40" s="65"/>
      <c r="K40" s="99"/>
      <c r="L40" s="101"/>
      <c r="M40" s="95"/>
      <c r="N40" s="95"/>
      <c r="O40" s="95"/>
      <c r="P40" s="96"/>
      <c r="Q40" s="128"/>
      <c r="R40" s="128"/>
      <c r="S40" s="128"/>
      <c r="T40" s="97"/>
      <c r="U40" s="98"/>
      <c r="V40" s="1"/>
    </row>
    <row r="41" spans="1:22" ht="23.25">
      <c r="A41" s="1"/>
      <c r="B41" s="52"/>
      <c r="C41" s="52"/>
      <c r="D41" s="52"/>
      <c r="E41" s="52" t="s">
        <v>42</v>
      </c>
      <c r="F41" s="52"/>
      <c r="G41" s="52"/>
      <c r="H41" s="68"/>
      <c r="I41" s="69" t="s">
        <v>52</v>
      </c>
      <c r="K41" s="57"/>
      <c r="L41" s="60"/>
      <c r="M41" s="60"/>
      <c r="N41" s="60"/>
      <c r="O41" s="60"/>
      <c r="P41" s="60"/>
      <c r="Q41" s="129">
        <f aca="true" t="shared" si="1" ref="Q41:S42">+Q55</f>
        <v>174039.755</v>
      </c>
      <c r="R41" s="129">
        <f t="shared" si="1"/>
        <v>174039.755</v>
      </c>
      <c r="S41" s="129">
        <f t="shared" si="1"/>
        <v>200213.104</v>
      </c>
      <c r="T41" s="97">
        <f>(S41/Q41)*100</f>
        <v>115.03871859621957</v>
      </c>
      <c r="U41" s="98">
        <f>+(S41/R41)*100</f>
        <v>115.03871859621957</v>
      </c>
      <c r="V41" s="1"/>
    </row>
    <row r="42" spans="1:22" ht="23.25">
      <c r="A42" s="1"/>
      <c r="B42" s="52"/>
      <c r="C42" s="52"/>
      <c r="D42" s="52"/>
      <c r="E42" s="52"/>
      <c r="F42" s="52"/>
      <c r="G42" s="52"/>
      <c r="H42" s="70"/>
      <c r="I42" s="55" t="s">
        <v>38</v>
      </c>
      <c r="K42" s="57"/>
      <c r="L42" s="60"/>
      <c r="M42" s="60"/>
      <c r="N42" s="60"/>
      <c r="O42" s="60"/>
      <c r="P42" s="60"/>
      <c r="Q42" s="129">
        <f t="shared" si="1"/>
        <v>174039.755</v>
      </c>
      <c r="R42" s="129">
        <f t="shared" si="1"/>
        <v>174039.755</v>
      </c>
      <c r="S42" s="129">
        <f t="shared" si="1"/>
        <v>200213.104</v>
      </c>
      <c r="T42" s="97">
        <f>(S42/Q42)*100</f>
        <v>115.03871859621957</v>
      </c>
      <c r="U42" s="98">
        <f>+(S42/R42)*100</f>
        <v>115.03871859621957</v>
      </c>
      <c r="V42" s="1"/>
    </row>
    <row r="43" spans="1:22" ht="23.25">
      <c r="A43" s="1"/>
      <c r="B43" s="52"/>
      <c r="C43" s="52"/>
      <c r="D43" s="52"/>
      <c r="E43" s="52"/>
      <c r="F43" s="52"/>
      <c r="G43" s="52"/>
      <c r="H43" s="68"/>
      <c r="I43" s="55" t="s">
        <v>39</v>
      </c>
      <c r="K43" s="57"/>
      <c r="L43" s="60"/>
      <c r="M43" s="60"/>
      <c r="N43" s="60"/>
      <c r="O43" s="60"/>
      <c r="P43" s="60"/>
      <c r="Q43" s="129"/>
      <c r="R43" s="129"/>
      <c r="S43" s="129"/>
      <c r="T43" s="98"/>
      <c r="U43" s="98"/>
      <c r="V43" s="1"/>
    </row>
    <row r="44" spans="1:22" ht="23.25">
      <c r="A44" s="1"/>
      <c r="B44" s="52"/>
      <c r="C44" s="52"/>
      <c r="D44" s="52"/>
      <c r="E44" s="52"/>
      <c r="F44" s="52"/>
      <c r="G44" s="52"/>
      <c r="H44" s="68"/>
      <c r="I44" s="69"/>
      <c r="J44" s="65"/>
      <c r="K44" s="57"/>
      <c r="L44" s="74"/>
      <c r="M44" s="74"/>
      <c r="N44" s="74"/>
      <c r="O44" s="74"/>
      <c r="P44" s="74"/>
      <c r="Q44" s="141"/>
      <c r="R44" s="141"/>
      <c r="S44" s="141"/>
      <c r="T44" s="78"/>
      <c r="U44" s="60"/>
      <c r="V44" s="1"/>
    </row>
    <row r="45" spans="1:22" ht="23.25">
      <c r="A45" s="1"/>
      <c r="B45" s="79"/>
      <c r="C45" s="79"/>
      <c r="D45" s="79"/>
      <c r="E45" s="79"/>
      <c r="F45" s="79"/>
      <c r="G45" s="80"/>
      <c r="H45" s="81"/>
      <c r="I45" s="82"/>
      <c r="J45" s="83"/>
      <c r="K45" s="84"/>
      <c r="L45" s="85"/>
      <c r="M45" s="85"/>
      <c r="N45" s="85"/>
      <c r="O45" s="85"/>
      <c r="P45" s="85"/>
      <c r="Q45" s="153"/>
      <c r="R45" s="153"/>
      <c r="S45" s="153"/>
      <c r="T45" s="86"/>
      <c r="U45" s="85"/>
      <c r="V45" s="1"/>
    </row>
    <row r="46" spans="1:22" ht="23.25">
      <c r="A46" s="1"/>
      <c r="B46" s="87"/>
      <c r="C46" s="87"/>
      <c r="D46" s="87"/>
      <c r="E46" s="87"/>
      <c r="F46" s="87"/>
      <c r="G46" s="87"/>
      <c r="H46" s="88"/>
      <c r="I46" s="88"/>
      <c r="J46" s="88"/>
      <c r="K46" s="88"/>
      <c r="L46" s="89"/>
      <c r="M46" s="89"/>
      <c r="N46" s="89"/>
      <c r="O46" s="89"/>
      <c r="P46" s="89"/>
      <c r="Q46" s="154"/>
      <c r="R46" s="154"/>
      <c r="S46" s="154"/>
      <c r="T46" s="89"/>
      <c r="U46" s="89"/>
      <c r="V46" s="1"/>
    </row>
    <row r="47" spans="1:22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55"/>
      <c r="R47" s="155"/>
      <c r="S47" s="155"/>
      <c r="T47" s="90"/>
      <c r="U47" s="91" t="s">
        <v>130</v>
      </c>
      <c r="V47" s="1"/>
    </row>
    <row r="48" spans="1:22" ht="23.25">
      <c r="A48" s="1"/>
      <c r="B48" s="9"/>
      <c r="C48" s="10"/>
      <c r="D48" s="10"/>
      <c r="E48" s="10"/>
      <c r="F48" s="10"/>
      <c r="G48" s="11"/>
      <c r="H48" s="12"/>
      <c r="I48" s="12"/>
      <c r="J48" s="10"/>
      <c r="K48" s="9" t="s">
        <v>3</v>
      </c>
      <c r="L48" s="13"/>
      <c r="M48" s="13"/>
      <c r="N48" s="13"/>
      <c r="O48" s="13"/>
      <c r="P48" s="14"/>
      <c r="Q48" s="156" t="s">
        <v>4</v>
      </c>
      <c r="R48" s="157"/>
      <c r="S48" s="157"/>
      <c r="T48" s="10"/>
      <c r="U48" s="16"/>
      <c r="V48" s="1"/>
    </row>
    <row r="49" spans="1:22" ht="23.25">
      <c r="A49" s="1"/>
      <c r="B49" s="17" t="s">
        <v>5</v>
      </c>
      <c r="C49" s="18"/>
      <c r="D49" s="18"/>
      <c r="E49" s="18"/>
      <c r="F49" s="18"/>
      <c r="G49" s="19"/>
      <c r="H49" s="20"/>
      <c r="I49" s="20"/>
      <c r="J49" s="21"/>
      <c r="K49" s="22"/>
      <c r="L49" s="23" t="s">
        <v>6</v>
      </c>
      <c r="M49" s="23"/>
      <c r="N49" s="23"/>
      <c r="O49" s="23"/>
      <c r="P49" s="24"/>
      <c r="Q49" s="158" t="s">
        <v>7</v>
      </c>
      <c r="R49" s="159"/>
      <c r="S49" s="159"/>
      <c r="T49" s="18"/>
      <c r="U49" s="25"/>
      <c r="V49" s="1"/>
    </row>
    <row r="50" spans="1:22" ht="23.25">
      <c r="A50" s="1"/>
      <c r="B50" s="26" t="s">
        <v>8</v>
      </c>
      <c r="C50" s="27"/>
      <c r="D50" s="27"/>
      <c r="E50" s="27"/>
      <c r="F50" s="27"/>
      <c r="G50" s="28"/>
      <c r="H50" s="1"/>
      <c r="I50" s="2" t="s">
        <v>9</v>
      </c>
      <c r="J50" s="18"/>
      <c r="K50" s="29" t="s">
        <v>10</v>
      </c>
      <c r="L50" s="30"/>
      <c r="M50" s="31"/>
      <c r="N50" s="32"/>
      <c r="O50" s="29" t="s">
        <v>11</v>
      </c>
      <c r="P50" s="25"/>
      <c r="Q50" s="160" t="s">
        <v>12</v>
      </c>
      <c r="R50" s="161"/>
      <c r="S50" s="161"/>
      <c r="T50" s="27"/>
      <c r="U50" s="33"/>
      <c r="V50" s="1"/>
    </row>
    <row r="51" spans="1:22" ht="23.25">
      <c r="A51" s="1"/>
      <c r="B51" s="34"/>
      <c r="C51" s="34"/>
      <c r="D51" s="34"/>
      <c r="E51" s="34"/>
      <c r="F51" s="34"/>
      <c r="G51" s="30"/>
      <c r="H51" s="34"/>
      <c r="I51" s="35"/>
      <c r="J51" s="36"/>
      <c r="K51" s="37" t="s">
        <v>13</v>
      </c>
      <c r="L51" s="38" t="s">
        <v>14</v>
      </c>
      <c r="M51" s="38" t="s">
        <v>15</v>
      </c>
      <c r="N51" s="37" t="s">
        <v>16</v>
      </c>
      <c r="O51" s="26" t="s">
        <v>17</v>
      </c>
      <c r="P51" s="33"/>
      <c r="Q51" s="162"/>
      <c r="R51" s="163"/>
      <c r="S51" s="162"/>
      <c r="T51" s="40" t="s">
        <v>18</v>
      </c>
      <c r="U51" s="41"/>
      <c r="V51" s="1"/>
    </row>
    <row r="52" spans="1:22" ht="23.25">
      <c r="A52" s="1"/>
      <c r="B52" s="17" t="s">
        <v>19</v>
      </c>
      <c r="C52" s="17" t="s">
        <v>20</v>
      </c>
      <c r="D52" s="17" t="s">
        <v>21</v>
      </c>
      <c r="E52" s="17" t="s">
        <v>22</v>
      </c>
      <c r="F52" s="37" t="s">
        <v>23</v>
      </c>
      <c r="G52" s="42" t="s">
        <v>24</v>
      </c>
      <c r="H52" s="34"/>
      <c r="I52" s="1"/>
      <c r="J52" s="36"/>
      <c r="K52" s="38" t="s">
        <v>25</v>
      </c>
      <c r="L52" s="38"/>
      <c r="M52" s="34"/>
      <c r="N52" s="38"/>
      <c r="O52" s="35" t="s">
        <v>26</v>
      </c>
      <c r="P52" s="43" t="s">
        <v>26</v>
      </c>
      <c r="Q52" s="164" t="s">
        <v>14</v>
      </c>
      <c r="R52" s="165" t="s">
        <v>27</v>
      </c>
      <c r="S52" s="164" t="s">
        <v>28</v>
      </c>
      <c r="T52" s="26" t="s">
        <v>29</v>
      </c>
      <c r="U52" s="33"/>
      <c r="V52" s="1"/>
    </row>
    <row r="53" spans="1:22" ht="23.25">
      <c r="A53" s="1"/>
      <c r="B53" s="44"/>
      <c r="C53" s="44"/>
      <c r="D53" s="44"/>
      <c r="E53" s="44"/>
      <c r="F53" s="44"/>
      <c r="G53" s="45"/>
      <c r="H53" s="44"/>
      <c r="I53" s="46"/>
      <c r="J53" s="47"/>
      <c r="K53" s="48"/>
      <c r="L53" s="48"/>
      <c r="M53" s="45"/>
      <c r="N53" s="49"/>
      <c r="O53" s="47" t="s">
        <v>30</v>
      </c>
      <c r="P53" s="50" t="s">
        <v>31</v>
      </c>
      <c r="Q53" s="166"/>
      <c r="R53" s="167"/>
      <c r="S53" s="167"/>
      <c r="T53" s="51" t="s">
        <v>32</v>
      </c>
      <c r="U53" s="51" t="s">
        <v>33</v>
      </c>
      <c r="V53" s="1"/>
    </row>
    <row r="54" spans="1:22" ht="23.25">
      <c r="A54" s="1"/>
      <c r="B54" s="52"/>
      <c r="C54" s="52"/>
      <c r="D54" s="52"/>
      <c r="E54" s="52"/>
      <c r="F54" s="52"/>
      <c r="G54" s="53"/>
      <c r="H54" s="54"/>
      <c r="I54" s="55"/>
      <c r="J54" s="56"/>
      <c r="K54" s="57"/>
      <c r="L54" s="58"/>
      <c r="M54" s="59"/>
      <c r="N54" s="60"/>
      <c r="O54" s="61"/>
      <c r="P54" s="62"/>
      <c r="Q54" s="139"/>
      <c r="R54" s="139"/>
      <c r="S54" s="139"/>
      <c r="T54" s="58"/>
      <c r="U54" s="60"/>
      <c r="V54" s="1"/>
    </row>
    <row r="55" spans="1:22" ht="23.25">
      <c r="A55" s="1"/>
      <c r="B55" s="53" t="s">
        <v>48</v>
      </c>
      <c r="C55" s="53" t="s">
        <v>50</v>
      </c>
      <c r="D55" s="53"/>
      <c r="E55" s="53" t="s">
        <v>42</v>
      </c>
      <c r="F55" s="53" t="s">
        <v>53</v>
      </c>
      <c r="G55" s="53"/>
      <c r="H55" s="54"/>
      <c r="I55" s="55" t="s">
        <v>54</v>
      </c>
      <c r="J55" s="65"/>
      <c r="K55" s="93"/>
      <c r="L55" s="94"/>
      <c r="M55" s="95"/>
      <c r="N55" s="95"/>
      <c r="O55" s="95"/>
      <c r="P55" s="96"/>
      <c r="Q55" s="126">
        <f>+Q56</f>
        <v>174039.755</v>
      </c>
      <c r="R55" s="126">
        <f>+R56</f>
        <v>174039.755</v>
      </c>
      <c r="S55" s="126">
        <f>+S56</f>
        <v>200213.104</v>
      </c>
      <c r="T55" s="97">
        <f>(S55/Q55)*100</f>
        <v>115.03871859621957</v>
      </c>
      <c r="U55" s="98">
        <f>+(S55/R55)*100</f>
        <v>115.03871859621957</v>
      </c>
      <c r="V55" s="1"/>
    </row>
    <row r="56" spans="1:22" ht="23.25">
      <c r="A56" s="1"/>
      <c r="B56" s="53"/>
      <c r="C56" s="53"/>
      <c r="D56" s="53"/>
      <c r="E56" s="53"/>
      <c r="F56" s="53"/>
      <c r="G56" s="53"/>
      <c r="H56" s="54"/>
      <c r="I56" s="55" t="s">
        <v>44</v>
      </c>
      <c r="J56" s="65"/>
      <c r="K56" s="93"/>
      <c r="L56" s="94"/>
      <c r="M56" s="95"/>
      <c r="N56" s="95"/>
      <c r="O56" s="95"/>
      <c r="P56" s="96"/>
      <c r="Q56" s="126">
        <v>174039.755</v>
      </c>
      <c r="R56" s="126">
        <v>174039.755</v>
      </c>
      <c r="S56" s="126">
        <v>200213.104</v>
      </c>
      <c r="T56" s="97">
        <f>(S56/Q56)*100</f>
        <v>115.03871859621957</v>
      </c>
      <c r="U56" s="98">
        <f>+(S56/R56)*100</f>
        <v>115.03871859621957</v>
      </c>
      <c r="V56" s="1"/>
    </row>
    <row r="57" spans="1:22" ht="23.25">
      <c r="A57" s="1"/>
      <c r="B57" s="53"/>
      <c r="C57" s="99"/>
      <c r="D57" s="99"/>
      <c r="E57" s="99"/>
      <c r="F57" s="53"/>
      <c r="G57" s="53"/>
      <c r="H57" s="54"/>
      <c r="I57" s="55" t="s">
        <v>39</v>
      </c>
      <c r="J57" s="65"/>
      <c r="K57" s="93"/>
      <c r="L57" s="94"/>
      <c r="M57" s="95"/>
      <c r="N57" s="95"/>
      <c r="O57" s="95"/>
      <c r="P57" s="96"/>
      <c r="Q57" s="126"/>
      <c r="R57" s="126"/>
      <c r="S57" s="126"/>
      <c r="T57" s="98"/>
      <c r="U57" s="98"/>
      <c r="V57" s="1"/>
    </row>
    <row r="58" spans="1:22" ht="23.25">
      <c r="A58" s="1"/>
      <c r="B58" s="53"/>
      <c r="C58" s="53"/>
      <c r="D58" s="53"/>
      <c r="E58" s="53"/>
      <c r="F58" s="53"/>
      <c r="G58" s="53"/>
      <c r="H58" s="54"/>
      <c r="I58" s="55"/>
      <c r="J58" s="65"/>
      <c r="K58" s="93"/>
      <c r="L58" s="94"/>
      <c r="M58" s="95"/>
      <c r="N58" s="95"/>
      <c r="O58" s="95"/>
      <c r="P58" s="96"/>
      <c r="Q58" s="126"/>
      <c r="R58" s="126"/>
      <c r="S58" s="126"/>
      <c r="T58" s="98"/>
      <c r="U58" s="98"/>
      <c r="V58" s="1"/>
    </row>
    <row r="59" spans="1:22" ht="23.25">
      <c r="A59" s="1"/>
      <c r="B59" s="53"/>
      <c r="C59" s="53"/>
      <c r="D59" s="53"/>
      <c r="E59" s="53"/>
      <c r="F59" s="53"/>
      <c r="G59" s="53" t="s">
        <v>47</v>
      </c>
      <c r="H59" s="54"/>
      <c r="I59" s="55" t="s">
        <v>141</v>
      </c>
      <c r="J59" s="65"/>
      <c r="K59" s="93"/>
      <c r="L59" s="94"/>
      <c r="M59" s="95"/>
      <c r="N59" s="95"/>
      <c r="O59" s="95"/>
      <c r="P59" s="96"/>
      <c r="Q59" s="126">
        <f>+Q60</f>
        <v>174039.755</v>
      </c>
      <c r="R59" s="126">
        <f>+R60</f>
        <v>174039.755</v>
      </c>
      <c r="S59" s="126">
        <f>+S60</f>
        <v>200213.104</v>
      </c>
      <c r="T59" s="97">
        <f>(S59/Q59)*100</f>
        <v>115.03871859621957</v>
      </c>
      <c r="U59" s="98">
        <f>+(S59/R59)*100</f>
        <v>115.03871859621957</v>
      </c>
      <c r="V59" s="1"/>
    </row>
    <row r="60" spans="1:22" ht="23.25">
      <c r="A60" s="1"/>
      <c r="B60" s="53"/>
      <c r="C60" s="53"/>
      <c r="D60" s="53"/>
      <c r="E60" s="53"/>
      <c r="F60" s="53"/>
      <c r="G60" s="53"/>
      <c r="H60" s="54"/>
      <c r="I60" s="55" t="s">
        <v>44</v>
      </c>
      <c r="J60" s="65"/>
      <c r="K60" s="93"/>
      <c r="L60" s="94"/>
      <c r="M60" s="95"/>
      <c r="N60" s="95"/>
      <c r="O60" s="95"/>
      <c r="P60" s="96"/>
      <c r="Q60" s="126">
        <v>174039.755</v>
      </c>
      <c r="R60" s="126">
        <v>174039.755</v>
      </c>
      <c r="S60" s="126">
        <v>200213.104</v>
      </c>
      <c r="T60" s="97">
        <f>(S60/Q60)*100</f>
        <v>115.03871859621957</v>
      </c>
      <c r="U60" s="98">
        <f>+(S60/R60)*100</f>
        <v>115.03871859621957</v>
      </c>
      <c r="V60" s="1"/>
    </row>
    <row r="61" spans="1:22" ht="23.25">
      <c r="A61" s="1"/>
      <c r="B61" s="53"/>
      <c r="C61" s="53"/>
      <c r="D61" s="53"/>
      <c r="E61" s="53"/>
      <c r="F61" s="99"/>
      <c r="G61" s="99"/>
      <c r="H61" s="55"/>
      <c r="I61" s="55" t="s">
        <v>39</v>
      </c>
      <c r="J61" s="65"/>
      <c r="K61" s="93"/>
      <c r="L61" s="94"/>
      <c r="M61" s="94"/>
      <c r="N61" s="94"/>
      <c r="O61" s="94"/>
      <c r="P61" s="96"/>
      <c r="Q61" s="126"/>
      <c r="R61" s="129"/>
      <c r="S61" s="129"/>
      <c r="T61" s="97"/>
      <c r="U61" s="98"/>
      <c r="V61" s="1"/>
    </row>
    <row r="62" spans="1:22" ht="23.25">
      <c r="A62" s="1"/>
      <c r="B62" s="53"/>
      <c r="C62" s="53"/>
      <c r="D62" s="53"/>
      <c r="E62" s="53"/>
      <c r="F62" s="53"/>
      <c r="G62" s="53"/>
      <c r="H62" s="54"/>
      <c r="I62" s="55"/>
      <c r="J62" s="65"/>
      <c r="K62" s="93"/>
      <c r="L62" s="94"/>
      <c r="M62" s="95"/>
      <c r="N62" s="95"/>
      <c r="O62" s="95"/>
      <c r="P62" s="96"/>
      <c r="Q62" s="126"/>
      <c r="R62" s="128"/>
      <c r="S62" s="128"/>
      <c r="T62" s="98"/>
      <c r="U62" s="98"/>
      <c r="V62" s="1"/>
    </row>
    <row r="63" spans="1:22" ht="23.25">
      <c r="A63" s="1"/>
      <c r="B63" s="53"/>
      <c r="C63" s="53" t="s">
        <v>40</v>
      </c>
      <c r="D63" s="53"/>
      <c r="E63" s="53"/>
      <c r="F63" s="53"/>
      <c r="G63" s="53"/>
      <c r="H63" s="54"/>
      <c r="I63" s="55" t="s">
        <v>55</v>
      </c>
      <c r="J63" s="65"/>
      <c r="K63" s="93"/>
      <c r="L63" s="94"/>
      <c r="M63" s="95"/>
      <c r="N63" s="95"/>
      <c r="O63" s="95"/>
      <c r="P63" s="96"/>
      <c r="Q63" s="126">
        <f aca="true" t="shared" si="2" ref="Q63:S64">+Q67</f>
        <v>103165811.939</v>
      </c>
      <c r="R63" s="128">
        <f t="shared" si="2"/>
        <v>104266801.316</v>
      </c>
      <c r="S63" s="128">
        <f t="shared" si="2"/>
        <v>88205863.054</v>
      </c>
      <c r="T63" s="97">
        <f>(S63/Q63)*100</f>
        <v>85.49912165297015</v>
      </c>
      <c r="U63" s="98">
        <f>+(S63/R63)*100</f>
        <v>84.59630672535515</v>
      </c>
      <c r="V63" s="1"/>
    </row>
    <row r="64" spans="1:22" ht="23.25">
      <c r="A64" s="1"/>
      <c r="B64" s="53"/>
      <c r="C64" s="53"/>
      <c r="D64" s="53"/>
      <c r="E64" s="53"/>
      <c r="F64" s="53"/>
      <c r="G64" s="53"/>
      <c r="H64" s="54"/>
      <c r="I64" s="55" t="s">
        <v>44</v>
      </c>
      <c r="J64" s="65"/>
      <c r="K64" s="93"/>
      <c r="L64" s="94"/>
      <c r="M64" s="95"/>
      <c r="N64" s="95"/>
      <c r="O64" s="95"/>
      <c r="P64" s="97"/>
      <c r="Q64" s="130">
        <f t="shared" si="2"/>
        <v>103165811.939</v>
      </c>
      <c r="R64" s="130">
        <f t="shared" si="2"/>
        <v>104266801.316</v>
      </c>
      <c r="S64" s="130">
        <f t="shared" si="2"/>
        <v>88205863.054</v>
      </c>
      <c r="T64" s="97">
        <f>(S64/Q64)*100</f>
        <v>85.49912165297015</v>
      </c>
      <c r="U64" s="98">
        <f>+(S64/R64)*100</f>
        <v>84.59630672535515</v>
      </c>
      <c r="V64" s="1"/>
    </row>
    <row r="65" spans="1:22" ht="23.25">
      <c r="A65" s="1"/>
      <c r="B65" s="53"/>
      <c r="C65" s="53"/>
      <c r="D65" s="53"/>
      <c r="E65" s="53"/>
      <c r="F65" s="53"/>
      <c r="G65" s="53"/>
      <c r="H65" s="54"/>
      <c r="I65" s="55" t="s">
        <v>39</v>
      </c>
      <c r="J65" s="65"/>
      <c r="K65" s="93"/>
      <c r="L65" s="94"/>
      <c r="M65" s="94"/>
      <c r="N65" s="94"/>
      <c r="O65" s="94"/>
      <c r="P65" s="97"/>
      <c r="Q65" s="133"/>
      <c r="R65" s="131"/>
      <c r="S65" s="134"/>
      <c r="T65" s="98"/>
      <c r="U65" s="98"/>
      <c r="V65" s="1"/>
    </row>
    <row r="66" spans="1:22" ht="23.25">
      <c r="A66" s="1"/>
      <c r="B66" s="53"/>
      <c r="C66" s="53"/>
      <c r="D66" s="53"/>
      <c r="E66" s="53"/>
      <c r="F66" s="99"/>
      <c r="G66" s="99"/>
      <c r="H66" s="55"/>
      <c r="I66" s="55"/>
      <c r="J66" s="65"/>
      <c r="K66" s="93"/>
      <c r="L66" s="94"/>
      <c r="M66" s="95"/>
      <c r="N66" s="95"/>
      <c r="O66" s="100"/>
      <c r="P66" s="97"/>
      <c r="Q66" s="135"/>
      <c r="R66" s="128"/>
      <c r="S66" s="136"/>
      <c r="T66" s="98"/>
      <c r="U66" s="98"/>
      <c r="V66" s="1"/>
    </row>
    <row r="67" spans="1:22" ht="23.25">
      <c r="A67" s="1"/>
      <c r="B67" s="53"/>
      <c r="C67" s="53"/>
      <c r="D67" s="53"/>
      <c r="E67" s="53" t="s">
        <v>42</v>
      </c>
      <c r="F67" s="53"/>
      <c r="G67" s="53"/>
      <c r="H67" s="54"/>
      <c r="I67" s="55" t="s">
        <v>136</v>
      </c>
      <c r="J67" s="65"/>
      <c r="K67" s="93"/>
      <c r="L67" s="94"/>
      <c r="M67" s="94"/>
      <c r="N67" s="94"/>
      <c r="O67" s="95"/>
      <c r="P67" s="97"/>
      <c r="Q67" s="135">
        <f>+Q68</f>
        <v>103165811.939</v>
      </c>
      <c r="R67" s="128">
        <f>+R68</f>
        <v>104266801.316</v>
      </c>
      <c r="S67" s="128">
        <f>+S68</f>
        <v>88205863.054</v>
      </c>
      <c r="T67" s="97">
        <f>(S67/Q67)*100</f>
        <v>85.49912165297015</v>
      </c>
      <c r="U67" s="98">
        <f>+(S67/R67)*100</f>
        <v>84.59630672535515</v>
      </c>
      <c r="V67" s="1"/>
    </row>
    <row r="68" spans="1:22" ht="23.25">
      <c r="A68" s="1"/>
      <c r="B68" s="53"/>
      <c r="C68" s="53"/>
      <c r="D68" s="53"/>
      <c r="E68" s="53"/>
      <c r="F68" s="53"/>
      <c r="G68" s="53"/>
      <c r="H68" s="54"/>
      <c r="I68" s="55" t="s">
        <v>44</v>
      </c>
      <c r="J68" s="65"/>
      <c r="K68" s="93"/>
      <c r="L68" s="93"/>
      <c r="M68" s="94"/>
      <c r="N68" s="94"/>
      <c r="O68" s="95"/>
      <c r="P68" s="97"/>
      <c r="Q68" s="134">
        <f>+Q71+Q172+Q197+Q214+Q238</f>
        <v>103165811.939</v>
      </c>
      <c r="R68" s="134">
        <f>+R71+R172+R197+R214+R238</f>
        <v>104266801.316</v>
      </c>
      <c r="S68" s="134">
        <f>+S72+S173+S198+S215+S239+0.005</f>
        <v>88205863.054</v>
      </c>
      <c r="T68" s="97">
        <f>(S68/Q68)*100</f>
        <v>85.49912165297015</v>
      </c>
      <c r="U68" s="98">
        <f>+(S68/R68)*100</f>
        <v>84.59630672535515</v>
      </c>
      <c r="V68" s="1"/>
    </row>
    <row r="69" spans="1:22" ht="23.25">
      <c r="A69" s="1"/>
      <c r="B69" s="53"/>
      <c r="C69" s="53"/>
      <c r="D69" s="53"/>
      <c r="E69" s="53"/>
      <c r="F69" s="53"/>
      <c r="G69" s="53"/>
      <c r="H69" s="54"/>
      <c r="I69" s="55" t="s">
        <v>39</v>
      </c>
      <c r="J69" s="65"/>
      <c r="K69" s="93"/>
      <c r="L69" s="93"/>
      <c r="M69" s="94"/>
      <c r="N69" s="94"/>
      <c r="O69" s="94"/>
      <c r="P69" s="96"/>
      <c r="Q69" s="126"/>
      <c r="R69" s="129"/>
      <c r="S69" s="129"/>
      <c r="T69" s="97"/>
      <c r="U69" s="98"/>
      <c r="V69" s="1"/>
    </row>
    <row r="70" spans="1:22" ht="23.25">
      <c r="A70" s="1"/>
      <c r="B70" s="53"/>
      <c r="C70" s="53"/>
      <c r="D70" s="53"/>
      <c r="E70" s="53"/>
      <c r="F70" s="99"/>
      <c r="G70" s="99"/>
      <c r="H70" s="55"/>
      <c r="I70" s="55"/>
      <c r="J70" s="65"/>
      <c r="K70" s="93"/>
      <c r="L70" s="94"/>
      <c r="M70" s="95"/>
      <c r="N70" s="95"/>
      <c r="O70" s="95"/>
      <c r="P70" s="96"/>
      <c r="Q70" s="126"/>
      <c r="R70" s="128"/>
      <c r="S70" s="128"/>
      <c r="T70" s="98"/>
      <c r="U70" s="98"/>
      <c r="V70" s="1"/>
    </row>
    <row r="71" spans="1:22" ht="23.25">
      <c r="A71" s="1"/>
      <c r="B71" s="53"/>
      <c r="C71" s="53"/>
      <c r="D71" s="53"/>
      <c r="E71" s="53"/>
      <c r="F71" s="53" t="s">
        <v>56</v>
      </c>
      <c r="G71" s="53"/>
      <c r="H71" s="54"/>
      <c r="I71" s="55" t="s">
        <v>57</v>
      </c>
      <c r="J71" s="65"/>
      <c r="K71" s="93"/>
      <c r="L71" s="94"/>
      <c r="M71" s="94"/>
      <c r="N71" s="94"/>
      <c r="O71" s="94"/>
      <c r="P71" s="96"/>
      <c r="Q71" s="126">
        <f>+Q72</f>
        <v>11945389.200000001</v>
      </c>
      <c r="R71" s="128">
        <f>+R72</f>
        <v>10119373.88</v>
      </c>
      <c r="S71" s="128">
        <f>+S72</f>
        <v>12672397.983</v>
      </c>
      <c r="T71" s="97">
        <f>(S71/Q71)*100</f>
        <v>106.08610377466812</v>
      </c>
      <c r="U71" s="98">
        <f>+(S71/R71)*100</f>
        <v>125.22907181091325</v>
      </c>
      <c r="V71" s="1"/>
    </row>
    <row r="72" spans="1:22" ht="23.25">
      <c r="A72" s="1"/>
      <c r="B72" s="53"/>
      <c r="C72" s="53"/>
      <c r="D72" s="53"/>
      <c r="E72" s="53"/>
      <c r="F72" s="53"/>
      <c r="G72" s="53"/>
      <c r="H72" s="54"/>
      <c r="I72" s="55" t="s">
        <v>44</v>
      </c>
      <c r="J72" s="65"/>
      <c r="K72" s="93"/>
      <c r="L72" s="93"/>
      <c r="M72" s="94"/>
      <c r="N72" s="94"/>
      <c r="O72" s="94"/>
      <c r="P72" s="96"/>
      <c r="Q72" s="128">
        <f>+Q75+Q79+Q83+Q104+Q116+Q128+Q149+Q161</f>
        <v>11945389.200000001</v>
      </c>
      <c r="R72" s="128">
        <f>+R75+R79+R83+R104+R116+R128+R149+R161</f>
        <v>10119373.88</v>
      </c>
      <c r="S72" s="128">
        <f>+S76+S80+S84+S105+S117+S129+S150+S162</f>
        <v>12672397.983</v>
      </c>
      <c r="T72" s="97">
        <f>(S72/Q72)*100</f>
        <v>106.08610377466812</v>
      </c>
      <c r="U72" s="98">
        <f>+(S72/R72)*100</f>
        <v>125.22907181091325</v>
      </c>
      <c r="V72" s="1"/>
    </row>
    <row r="73" spans="1:22" ht="23.25">
      <c r="A73" s="1"/>
      <c r="B73" s="53"/>
      <c r="C73" s="53"/>
      <c r="D73" s="53"/>
      <c r="E73" s="53"/>
      <c r="F73" s="53"/>
      <c r="G73" s="53"/>
      <c r="H73" s="54"/>
      <c r="I73" s="55" t="s">
        <v>39</v>
      </c>
      <c r="J73" s="65"/>
      <c r="K73" s="93"/>
      <c r="L73" s="93"/>
      <c r="M73" s="94"/>
      <c r="N73" s="94"/>
      <c r="O73" s="94"/>
      <c r="P73" s="96"/>
      <c r="Q73" s="137"/>
      <c r="R73" s="132"/>
      <c r="S73" s="128"/>
      <c r="T73" s="98"/>
      <c r="U73" s="98"/>
      <c r="V73" s="1"/>
    </row>
    <row r="74" spans="1:22" ht="23.25">
      <c r="A74" s="1"/>
      <c r="B74" s="53"/>
      <c r="C74" s="99"/>
      <c r="D74" s="99"/>
      <c r="E74" s="99"/>
      <c r="F74" s="53"/>
      <c r="G74" s="53"/>
      <c r="H74" s="54"/>
      <c r="I74" s="55"/>
      <c r="J74" s="65"/>
      <c r="K74" s="99"/>
      <c r="L74" s="103"/>
      <c r="M74" s="103"/>
      <c r="N74" s="100"/>
      <c r="O74" s="100"/>
      <c r="P74" s="96"/>
      <c r="Q74" s="126"/>
      <c r="R74" s="129"/>
      <c r="S74" s="129"/>
      <c r="T74" s="98"/>
      <c r="U74" s="98"/>
      <c r="V74" s="1"/>
    </row>
    <row r="75" spans="1:22" ht="23.25">
      <c r="A75" s="1"/>
      <c r="B75" s="53"/>
      <c r="C75" s="53"/>
      <c r="D75" s="53"/>
      <c r="E75" s="53"/>
      <c r="F75" s="53"/>
      <c r="G75" s="53" t="s">
        <v>58</v>
      </c>
      <c r="H75" s="54"/>
      <c r="I75" s="55" t="s">
        <v>59</v>
      </c>
      <c r="J75" s="65"/>
      <c r="K75" s="99"/>
      <c r="L75" s="103"/>
      <c r="M75" s="104"/>
      <c r="N75" s="97"/>
      <c r="O75" s="97"/>
      <c r="P75" s="96"/>
      <c r="Q75" s="126">
        <f>+Q76</f>
        <v>610476.476</v>
      </c>
      <c r="R75" s="129">
        <f>+R76</f>
        <v>610476.476</v>
      </c>
      <c r="S75" s="129">
        <f>+S76</f>
        <v>16041.383</v>
      </c>
      <c r="T75" s="97">
        <f>(S75/Q75)*100</f>
        <v>2.6276824137610175</v>
      </c>
      <c r="U75" s="98">
        <f>+(S75/R75)*100</f>
        <v>2.6276824137610175</v>
      </c>
      <c r="V75" s="1"/>
    </row>
    <row r="76" spans="1:22" ht="23.25">
      <c r="A76" s="1"/>
      <c r="B76" s="53"/>
      <c r="C76" s="53"/>
      <c r="D76" s="53"/>
      <c r="E76" s="53"/>
      <c r="F76" s="99"/>
      <c r="G76" s="99"/>
      <c r="H76" s="55"/>
      <c r="I76" s="55" t="s">
        <v>44</v>
      </c>
      <c r="J76" s="65"/>
      <c r="K76" s="105"/>
      <c r="L76" s="103"/>
      <c r="M76" s="103"/>
      <c r="N76" s="100"/>
      <c r="O76" s="100"/>
      <c r="P76" s="96"/>
      <c r="Q76" s="126">
        <v>610476.476</v>
      </c>
      <c r="R76" s="126">
        <v>610476.476</v>
      </c>
      <c r="S76" s="129">
        <v>16041.383</v>
      </c>
      <c r="T76" s="97">
        <f>(S76/Q76)*100</f>
        <v>2.6276824137610175</v>
      </c>
      <c r="U76" s="98">
        <f>+(S76/R76)*100</f>
        <v>2.6276824137610175</v>
      </c>
      <c r="V76" s="1"/>
    </row>
    <row r="77" spans="1:22" ht="23.25">
      <c r="A77" s="1"/>
      <c r="B77" s="53"/>
      <c r="C77" s="53"/>
      <c r="D77" s="53"/>
      <c r="E77" s="53"/>
      <c r="F77" s="53"/>
      <c r="G77" s="53"/>
      <c r="H77" s="54"/>
      <c r="I77" s="55" t="s">
        <v>39</v>
      </c>
      <c r="J77" s="65"/>
      <c r="K77" s="99"/>
      <c r="L77" s="103"/>
      <c r="M77" s="103"/>
      <c r="N77" s="94"/>
      <c r="O77" s="94"/>
      <c r="P77" s="96"/>
      <c r="Q77" s="126"/>
      <c r="R77" s="129"/>
      <c r="S77" s="129"/>
      <c r="T77" s="97"/>
      <c r="U77" s="98"/>
      <c r="V77" s="1"/>
    </row>
    <row r="78" spans="1:22" ht="23.25">
      <c r="A78" s="1"/>
      <c r="B78" s="53"/>
      <c r="C78" s="53"/>
      <c r="D78" s="53"/>
      <c r="E78" s="99"/>
      <c r="F78" s="53"/>
      <c r="G78" s="53"/>
      <c r="H78" s="55"/>
      <c r="I78" s="55"/>
      <c r="J78" s="65"/>
      <c r="K78" s="99"/>
      <c r="L78" s="103"/>
      <c r="M78" s="104"/>
      <c r="N78" s="97"/>
      <c r="O78" s="97"/>
      <c r="P78" s="96"/>
      <c r="Q78" s="126"/>
      <c r="R78" s="128"/>
      <c r="S78" s="128"/>
      <c r="T78" s="98"/>
      <c r="U78" s="98"/>
      <c r="V78" s="1"/>
    </row>
    <row r="79" spans="1:22" ht="23.25">
      <c r="A79" s="1"/>
      <c r="B79" s="53"/>
      <c r="C79" s="53"/>
      <c r="D79" s="53"/>
      <c r="E79" s="53"/>
      <c r="F79" s="53"/>
      <c r="G79" s="53" t="s">
        <v>60</v>
      </c>
      <c r="H79" s="54"/>
      <c r="I79" s="55" t="s">
        <v>142</v>
      </c>
      <c r="J79" s="65"/>
      <c r="K79" s="99"/>
      <c r="L79" s="103"/>
      <c r="M79" s="104"/>
      <c r="N79" s="97"/>
      <c r="O79" s="97"/>
      <c r="P79" s="96"/>
      <c r="Q79" s="126">
        <f>+Q80</f>
        <v>170733.9</v>
      </c>
      <c r="R79" s="128">
        <f>+R80</f>
        <v>170733.78</v>
      </c>
      <c r="S79" s="128">
        <f>+S80</f>
        <v>126597</v>
      </c>
      <c r="T79" s="97">
        <f>(S79/Q79)*100</f>
        <v>74.1487191471641</v>
      </c>
      <c r="U79" s="98">
        <f>+(S79/R79)*100</f>
        <v>74.1487712624883</v>
      </c>
      <c r="V79" s="1"/>
    </row>
    <row r="80" spans="1:22" ht="23.25">
      <c r="A80" s="1"/>
      <c r="B80" s="53"/>
      <c r="C80" s="53"/>
      <c r="D80" s="53"/>
      <c r="E80" s="53"/>
      <c r="F80" s="99"/>
      <c r="G80" s="99"/>
      <c r="H80" s="55"/>
      <c r="I80" s="55" t="s">
        <v>44</v>
      </c>
      <c r="J80" s="65"/>
      <c r="K80" s="99"/>
      <c r="L80" s="103"/>
      <c r="M80" s="103"/>
      <c r="N80" s="100"/>
      <c r="O80" s="100"/>
      <c r="P80" s="96"/>
      <c r="Q80" s="126">
        <v>170733.9</v>
      </c>
      <c r="R80" s="126">
        <v>170733.78</v>
      </c>
      <c r="S80" s="129">
        <v>126597</v>
      </c>
      <c r="T80" s="97">
        <f>(S80/Q80)*100</f>
        <v>74.1487191471641</v>
      </c>
      <c r="U80" s="98">
        <f>+(S80/R80)*100</f>
        <v>74.1487712624883</v>
      </c>
      <c r="V80" s="1"/>
    </row>
    <row r="81" spans="1:22" ht="23.25">
      <c r="A81" s="1"/>
      <c r="B81" s="53"/>
      <c r="C81" s="99"/>
      <c r="D81" s="99"/>
      <c r="E81" s="99"/>
      <c r="F81" s="53"/>
      <c r="G81" s="53"/>
      <c r="H81" s="54"/>
      <c r="I81" s="55" t="s">
        <v>39</v>
      </c>
      <c r="J81" s="65"/>
      <c r="K81" s="99"/>
      <c r="L81" s="103"/>
      <c r="M81" s="103"/>
      <c r="N81" s="100"/>
      <c r="O81" s="100"/>
      <c r="P81" s="96"/>
      <c r="Q81" s="126"/>
      <c r="R81" s="128"/>
      <c r="S81" s="128"/>
      <c r="T81" s="97"/>
      <c r="U81" s="98"/>
      <c r="V81" s="1"/>
    </row>
    <row r="82" spans="1:22" ht="23.25">
      <c r="A82" s="1"/>
      <c r="B82" s="53"/>
      <c r="C82" s="53"/>
      <c r="D82" s="53"/>
      <c r="E82" s="53"/>
      <c r="F82" s="53"/>
      <c r="G82" s="53"/>
      <c r="H82" s="54"/>
      <c r="I82" s="55"/>
      <c r="J82" s="65"/>
      <c r="K82" s="99"/>
      <c r="L82" s="103"/>
      <c r="M82" s="103"/>
      <c r="N82" s="100"/>
      <c r="O82" s="100"/>
      <c r="P82" s="96"/>
      <c r="Q82" s="126"/>
      <c r="R82" s="129"/>
      <c r="S82" s="129"/>
      <c r="T82" s="98"/>
      <c r="U82" s="98"/>
      <c r="V82" s="1"/>
    </row>
    <row r="83" spans="1:22" ht="23.25">
      <c r="A83" s="1"/>
      <c r="B83" s="53"/>
      <c r="C83" s="99"/>
      <c r="D83" s="99"/>
      <c r="E83" s="99"/>
      <c r="F83" s="53"/>
      <c r="G83" s="53" t="s">
        <v>61</v>
      </c>
      <c r="H83" s="54"/>
      <c r="I83" s="55" t="s">
        <v>143</v>
      </c>
      <c r="J83" s="65"/>
      <c r="K83" s="99"/>
      <c r="L83" s="106"/>
      <c r="M83" s="106"/>
      <c r="N83" s="107"/>
      <c r="O83" s="97"/>
      <c r="P83" s="96"/>
      <c r="Q83" s="126">
        <f>+Q84</f>
        <v>3929348</v>
      </c>
      <c r="R83" s="129">
        <f>+R84</f>
        <v>2072582.626</v>
      </c>
      <c r="S83" s="129">
        <f>+S84</f>
        <v>3272977.8</v>
      </c>
      <c r="T83" s="97">
        <f>(S83/Q83)*100</f>
        <v>83.29569689424301</v>
      </c>
      <c r="U83" s="98">
        <f>+(S83/R83)*100</f>
        <v>157.91784409178</v>
      </c>
      <c r="V83" s="1"/>
    </row>
    <row r="84" spans="1:22" ht="23.25">
      <c r="A84" s="1"/>
      <c r="B84" s="53"/>
      <c r="C84" s="53"/>
      <c r="D84" s="53"/>
      <c r="E84" s="53"/>
      <c r="F84" s="53"/>
      <c r="G84" s="53"/>
      <c r="H84" s="54"/>
      <c r="I84" s="55" t="s">
        <v>44</v>
      </c>
      <c r="J84" s="65"/>
      <c r="K84" s="99"/>
      <c r="L84" s="106"/>
      <c r="M84" s="106"/>
      <c r="N84" s="108"/>
      <c r="O84" s="97"/>
      <c r="P84" s="109"/>
      <c r="Q84" s="126">
        <v>3929348</v>
      </c>
      <c r="R84" s="138">
        <v>2072582.626</v>
      </c>
      <c r="S84" s="129">
        <v>3272977.8</v>
      </c>
      <c r="T84" s="97">
        <f>(S84/Q84)*100</f>
        <v>83.29569689424301</v>
      </c>
      <c r="U84" s="98">
        <f>+(S84/R84)*100</f>
        <v>157.91784409178</v>
      </c>
      <c r="V84" s="1"/>
    </row>
    <row r="85" spans="1:22" ht="23.25">
      <c r="A85" s="1"/>
      <c r="B85" s="53"/>
      <c r="C85" s="53"/>
      <c r="D85" s="53"/>
      <c r="E85" s="53"/>
      <c r="F85" s="99"/>
      <c r="G85" s="99"/>
      <c r="H85" s="55"/>
      <c r="I85" s="55" t="s">
        <v>39</v>
      </c>
      <c r="J85" s="65"/>
      <c r="K85" s="110"/>
      <c r="L85" s="111"/>
      <c r="M85" s="112"/>
      <c r="N85" s="108"/>
      <c r="O85" s="97"/>
      <c r="P85" s="96"/>
      <c r="Q85" s="126"/>
      <c r="R85" s="129"/>
      <c r="S85" s="129"/>
      <c r="T85" s="97"/>
      <c r="U85" s="98"/>
      <c r="V85" s="1"/>
    </row>
    <row r="86" spans="1:22" ht="23.25">
      <c r="A86" s="1"/>
      <c r="B86" s="53"/>
      <c r="C86" s="53"/>
      <c r="D86" s="53"/>
      <c r="E86" s="53"/>
      <c r="F86" s="99"/>
      <c r="G86" s="99"/>
      <c r="H86" s="55"/>
      <c r="I86" s="55"/>
      <c r="J86" s="65"/>
      <c r="K86" s="113"/>
      <c r="L86" s="111"/>
      <c r="M86" s="108"/>
      <c r="N86" s="108"/>
      <c r="O86" s="97"/>
      <c r="P86" s="96"/>
      <c r="Q86" s="126"/>
      <c r="R86" s="128"/>
      <c r="S86" s="128"/>
      <c r="T86" s="98"/>
      <c r="U86" s="98"/>
      <c r="V86" s="1"/>
    </row>
    <row r="87" spans="1:22" ht="23.25">
      <c r="A87" s="1"/>
      <c r="B87" s="114"/>
      <c r="C87" s="52"/>
      <c r="D87" s="52"/>
      <c r="E87" s="52"/>
      <c r="F87" s="52"/>
      <c r="G87" s="52"/>
      <c r="H87" s="68"/>
      <c r="I87" s="69" t="s">
        <v>83</v>
      </c>
      <c r="J87" s="65"/>
      <c r="K87" s="99" t="s">
        <v>89</v>
      </c>
      <c r="L87" s="120">
        <v>45</v>
      </c>
      <c r="M87" s="120">
        <v>45</v>
      </c>
      <c r="N87" s="174" t="s">
        <v>154</v>
      </c>
      <c r="O87" s="175" t="s">
        <v>154</v>
      </c>
      <c r="P87" s="176" t="s">
        <v>154</v>
      </c>
      <c r="Q87" s="126">
        <f>+Q88</f>
        <v>3929348</v>
      </c>
      <c r="R87" s="129">
        <f>+R88</f>
        <v>2072582.626</v>
      </c>
      <c r="S87" s="129">
        <f>+S88</f>
        <v>3272977.8</v>
      </c>
      <c r="T87" s="97">
        <f>(S87/Q87)*100</f>
        <v>83.29569689424301</v>
      </c>
      <c r="U87" s="98">
        <f>+(S87/R87)*100</f>
        <v>157.91784409178</v>
      </c>
      <c r="V87" s="1"/>
    </row>
    <row r="88" spans="1:22" ht="23.25">
      <c r="A88" s="1"/>
      <c r="B88" s="114"/>
      <c r="C88" s="52"/>
      <c r="D88" s="52"/>
      <c r="E88" s="52"/>
      <c r="F88" s="52"/>
      <c r="G88" s="52"/>
      <c r="H88" s="68"/>
      <c r="I88" s="55" t="s">
        <v>84</v>
      </c>
      <c r="J88" s="65"/>
      <c r="K88" s="99"/>
      <c r="L88" s="115"/>
      <c r="M88" s="115"/>
      <c r="N88" s="116"/>
      <c r="O88" s="60"/>
      <c r="P88" s="60"/>
      <c r="Q88" s="126">
        <v>3929348</v>
      </c>
      <c r="R88" s="138">
        <v>2072582.626</v>
      </c>
      <c r="S88" s="129">
        <v>3272977.8</v>
      </c>
      <c r="T88" s="97">
        <f>(S88/Q88)*100</f>
        <v>83.29569689424301</v>
      </c>
      <c r="U88" s="98">
        <f>+(S88/R88)*100</f>
        <v>157.91784409178</v>
      </c>
      <c r="V88" s="1"/>
    </row>
    <row r="89" spans="1:22" ht="23.25">
      <c r="A89" s="1"/>
      <c r="B89" s="114"/>
      <c r="C89" s="52"/>
      <c r="D89" s="52"/>
      <c r="E89" s="52"/>
      <c r="F89" s="52"/>
      <c r="G89" s="52"/>
      <c r="H89" s="68"/>
      <c r="I89" s="55" t="s">
        <v>85</v>
      </c>
      <c r="J89" s="65"/>
      <c r="K89" s="110"/>
      <c r="L89" s="115"/>
      <c r="M89" s="115"/>
      <c r="N89" s="116"/>
      <c r="O89" s="60"/>
      <c r="P89" s="60"/>
      <c r="Q89" s="129"/>
      <c r="R89" s="129"/>
      <c r="S89" s="129"/>
      <c r="T89" s="98"/>
      <c r="U89" s="98"/>
      <c r="V89" s="1"/>
    </row>
    <row r="90" spans="1:22" ht="23.25">
      <c r="A90" s="1"/>
      <c r="B90" s="79"/>
      <c r="C90" s="79"/>
      <c r="D90" s="79"/>
      <c r="E90" s="79"/>
      <c r="F90" s="79"/>
      <c r="G90" s="80"/>
      <c r="H90" s="81"/>
      <c r="I90" s="82"/>
      <c r="J90" s="83"/>
      <c r="K90" s="84"/>
      <c r="L90" s="85"/>
      <c r="M90" s="85"/>
      <c r="N90" s="85"/>
      <c r="O90" s="85"/>
      <c r="P90" s="85"/>
      <c r="Q90" s="153"/>
      <c r="R90" s="153"/>
      <c r="S90" s="153"/>
      <c r="T90" s="86"/>
      <c r="U90" s="85"/>
      <c r="V90" s="1"/>
    </row>
    <row r="91" spans="1:22" ht="23.25">
      <c r="A91" s="20"/>
      <c r="B91" s="18"/>
      <c r="C91" s="18"/>
      <c r="D91" s="18"/>
      <c r="E91" s="18"/>
      <c r="F91" s="18"/>
      <c r="G91" s="18"/>
      <c r="H91" s="20"/>
      <c r="I91" s="20"/>
      <c r="J91" s="92"/>
      <c r="K91" s="18"/>
      <c r="L91" s="18"/>
      <c r="M91" s="18"/>
      <c r="N91" s="18"/>
      <c r="O91" s="18"/>
      <c r="P91" s="18"/>
      <c r="Q91" s="159"/>
      <c r="R91" s="159"/>
      <c r="S91" s="159"/>
      <c r="T91" s="18"/>
      <c r="U91" s="18"/>
      <c r="V91" s="20"/>
    </row>
    <row r="92" spans="1:22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55"/>
      <c r="R92" s="155"/>
      <c r="S92" s="155"/>
      <c r="T92" s="90"/>
      <c r="U92" s="91" t="s">
        <v>131</v>
      </c>
      <c r="V92" s="1"/>
    </row>
    <row r="93" spans="1:22" ht="23.25">
      <c r="A93" s="1"/>
      <c r="B93" s="9"/>
      <c r="C93" s="10"/>
      <c r="D93" s="10"/>
      <c r="E93" s="10"/>
      <c r="F93" s="10"/>
      <c r="G93" s="11"/>
      <c r="H93" s="12"/>
      <c r="I93" s="12"/>
      <c r="J93" s="10"/>
      <c r="K93" s="9" t="s">
        <v>3</v>
      </c>
      <c r="L93" s="13"/>
      <c r="M93" s="13"/>
      <c r="N93" s="13"/>
      <c r="O93" s="13"/>
      <c r="P93" s="14"/>
      <c r="Q93" s="156" t="s">
        <v>4</v>
      </c>
      <c r="R93" s="157"/>
      <c r="S93" s="157"/>
      <c r="T93" s="10"/>
      <c r="U93" s="16"/>
      <c r="V93" s="1"/>
    </row>
    <row r="94" spans="1:22" ht="23.25">
      <c r="A94" s="1"/>
      <c r="B94" s="17" t="s">
        <v>5</v>
      </c>
      <c r="C94" s="18"/>
      <c r="D94" s="18"/>
      <c r="E94" s="18"/>
      <c r="F94" s="18"/>
      <c r="G94" s="19"/>
      <c r="H94" s="20"/>
      <c r="I94" s="20"/>
      <c r="J94" s="21"/>
      <c r="K94" s="22"/>
      <c r="L94" s="23" t="s">
        <v>6</v>
      </c>
      <c r="M94" s="23"/>
      <c r="N94" s="23"/>
      <c r="O94" s="23"/>
      <c r="P94" s="24"/>
      <c r="Q94" s="158" t="s">
        <v>7</v>
      </c>
      <c r="R94" s="159"/>
      <c r="S94" s="159"/>
      <c r="T94" s="18"/>
      <c r="U94" s="25"/>
      <c r="V94" s="1"/>
    </row>
    <row r="95" spans="1:22" ht="23.25">
      <c r="A95" s="1"/>
      <c r="B95" s="26" t="s">
        <v>8</v>
      </c>
      <c r="C95" s="27"/>
      <c r="D95" s="27"/>
      <c r="E95" s="27"/>
      <c r="F95" s="27"/>
      <c r="G95" s="28"/>
      <c r="H95" s="1"/>
      <c r="I95" s="2" t="s">
        <v>9</v>
      </c>
      <c r="J95" s="18"/>
      <c r="K95" s="29" t="s">
        <v>10</v>
      </c>
      <c r="L95" s="30"/>
      <c r="M95" s="31"/>
      <c r="N95" s="32"/>
      <c r="O95" s="29" t="s">
        <v>11</v>
      </c>
      <c r="P95" s="25"/>
      <c r="Q95" s="160" t="s">
        <v>12</v>
      </c>
      <c r="R95" s="161"/>
      <c r="S95" s="161"/>
      <c r="T95" s="27"/>
      <c r="U95" s="33"/>
      <c r="V95" s="1"/>
    </row>
    <row r="96" spans="1:22" ht="23.25">
      <c r="A96" s="1"/>
      <c r="B96" s="34"/>
      <c r="C96" s="34"/>
      <c r="D96" s="34"/>
      <c r="E96" s="34"/>
      <c r="F96" s="34"/>
      <c r="G96" s="30"/>
      <c r="H96" s="34"/>
      <c r="I96" s="35"/>
      <c r="J96" s="36"/>
      <c r="K96" s="37" t="s">
        <v>13</v>
      </c>
      <c r="L96" s="38" t="s">
        <v>14</v>
      </c>
      <c r="M96" s="38" t="s">
        <v>15</v>
      </c>
      <c r="N96" s="37" t="s">
        <v>16</v>
      </c>
      <c r="O96" s="26" t="s">
        <v>17</v>
      </c>
      <c r="P96" s="33"/>
      <c r="Q96" s="162"/>
      <c r="R96" s="163"/>
      <c r="S96" s="162"/>
      <c r="T96" s="40" t="s">
        <v>18</v>
      </c>
      <c r="U96" s="41"/>
      <c r="V96" s="1"/>
    </row>
    <row r="97" spans="1:22" ht="23.25">
      <c r="A97" s="1"/>
      <c r="B97" s="17" t="s">
        <v>19</v>
      </c>
      <c r="C97" s="17" t="s">
        <v>20</v>
      </c>
      <c r="D97" s="17" t="s">
        <v>21</v>
      </c>
      <c r="E97" s="17" t="s">
        <v>22</v>
      </c>
      <c r="F97" s="37" t="s">
        <v>23</v>
      </c>
      <c r="G97" s="42" t="s">
        <v>24</v>
      </c>
      <c r="H97" s="34"/>
      <c r="I97" s="1"/>
      <c r="J97" s="36"/>
      <c r="K97" s="38" t="s">
        <v>25</v>
      </c>
      <c r="L97" s="38"/>
      <c r="M97" s="34"/>
      <c r="N97" s="38"/>
      <c r="O97" s="35" t="s">
        <v>26</v>
      </c>
      <c r="P97" s="43" t="s">
        <v>26</v>
      </c>
      <c r="Q97" s="164" t="s">
        <v>14</v>
      </c>
      <c r="R97" s="165" t="s">
        <v>27</v>
      </c>
      <c r="S97" s="164" t="s">
        <v>28</v>
      </c>
      <c r="T97" s="26" t="s">
        <v>29</v>
      </c>
      <c r="U97" s="33"/>
      <c r="V97" s="1"/>
    </row>
    <row r="98" spans="1:22" ht="23.25">
      <c r="A98" s="1"/>
      <c r="B98" s="44"/>
      <c r="C98" s="44"/>
      <c r="D98" s="44"/>
      <c r="E98" s="44"/>
      <c r="F98" s="44"/>
      <c r="G98" s="45"/>
      <c r="H98" s="44"/>
      <c r="I98" s="46"/>
      <c r="J98" s="47"/>
      <c r="K98" s="48"/>
      <c r="L98" s="48"/>
      <c r="M98" s="45"/>
      <c r="N98" s="49"/>
      <c r="O98" s="47" t="s">
        <v>30</v>
      </c>
      <c r="P98" s="50" t="s">
        <v>31</v>
      </c>
      <c r="Q98" s="166"/>
      <c r="R98" s="167"/>
      <c r="S98" s="167"/>
      <c r="T98" s="51" t="s">
        <v>32</v>
      </c>
      <c r="U98" s="51" t="s">
        <v>33</v>
      </c>
      <c r="V98" s="1"/>
    </row>
    <row r="99" spans="1:22" ht="23.25">
      <c r="A99" s="1"/>
      <c r="B99" s="52"/>
      <c r="C99" s="52"/>
      <c r="D99" s="52"/>
      <c r="E99" s="52"/>
      <c r="F99" s="52"/>
      <c r="G99" s="53"/>
      <c r="H99" s="54"/>
      <c r="I99" s="55"/>
      <c r="J99" s="56"/>
      <c r="K99" s="57"/>
      <c r="L99" s="58"/>
      <c r="M99" s="59"/>
      <c r="N99" s="60"/>
      <c r="O99" s="61"/>
      <c r="P99" s="62"/>
      <c r="Q99" s="139"/>
      <c r="R99" s="139"/>
      <c r="S99" s="139"/>
      <c r="T99" s="58"/>
      <c r="U99" s="60"/>
      <c r="V99" s="1"/>
    </row>
    <row r="100" spans="1:22" ht="23.25">
      <c r="A100" s="1"/>
      <c r="B100" s="53" t="s">
        <v>48</v>
      </c>
      <c r="C100" s="53" t="s">
        <v>40</v>
      </c>
      <c r="D100" s="53"/>
      <c r="E100" s="99" t="s">
        <v>42</v>
      </c>
      <c r="F100" s="53" t="s">
        <v>56</v>
      </c>
      <c r="G100" s="52" t="s">
        <v>61</v>
      </c>
      <c r="H100" s="68"/>
      <c r="I100" s="69" t="s">
        <v>86</v>
      </c>
      <c r="J100" s="65"/>
      <c r="K100" s="99"/>
      <c r="L100" s="115"/>
      <c r="M100" s="115"/>
      <c r="N100" s="116"/>
      <c r="O100" s="97"/>
      <c r="P100" s="96"/>
      <c r="Q100" s="139"/>
      <c r="R100" s="139"/>
      <c r="S100" s="139"/>
      <c r="T100" s="97"/>
      <c r="U100" s="98"/>
      <c r="V100" s="1"/>
    </row>
    <row r="101" spans="1:22" ht="23.25">
      <c r="A101" s="1"/>
      <c r="B101" s="53"/>
      <c r="C101" s="53"/>
      <c r="D101" s="53"/>
      <c r="E101" s="53"/>
      <c r="F101" s="53"/>
      <c r="G101" s="52"/>
      <c r="H101" s="68"/>
      <c r="I101" s="55" t="s">
        <v>87</v>
      </c>
      <c r="J101" s="65"/>
      <c r="K101" s="99"/>
      <c r="L101" s="115"/>
      <c r="M101" s="115"/>
      <c r="N101" s="116"/>
      <c r="O101" s="97"/>
      <c r="P101" s="96"/>
      <c r="Q101" s="139"/>
      <c r="R101" s="139"/>
      <c r="S101" s="139"/>
      <c r="T101" s="97"/>
      <c r="U101" s="98"/>
      <c r="V101" s="1"/>
    </row>
    <row r="102" spans="1:22" ht="23.25">
      <c r="A102" s="1"/>
      <c r="B102" s="53"/>
      <c r="C102" s="53"/>
      <c r="D102" s="53"/>
      <c r="E102" s="53"/>
      <c r="F102" s="99"/>
      <c r="G102" s="52"/>
      <c r="H102" s="68"/>
      <c r="I102" s="55" t="s">
        <v>88</v>
      </c>
      <c r="J102" s="65"/>
      <c r="K102" s="99"/>
      <c r="L102" s="115"/>
      <c r="M102" s="115"/>
      <c r="N102" s="116"/>
      <c r="O102" s="60"/>
      <c r="P102" s="60"/>
      <c r="Q102" s="129"/>
      <c r="R102" s="129"/>
      <c r="S102" s="129"/>
      <c r="T102" s="98"/>
      <c r="U102" s="98"/>
      <c r="V102" s="1"/>
    </row>
    <row r="103" spans="1:22" ht="23.25">
      <c r="A103" s="1"/>
      <c r="B103" s="53"/>
      <c r="C103" s="53"/>
      <c r="D103" s="53"/>
      <c r="E103" s="53"/>
      <c r="F103" s="53"/>
      <c r="G103" s="52"/>
      <c r="H103" s="68"/>
      <c r="I103" s="69"/>
      <c r="J103" s="65"/>
      <c r="K103" s="99"/>
      <c r="L103" s="115"/>
      <c r="M103" s="115"/>
      <c r="N103" s="116"/>
      <c r="O103" s="97"/>
      <c r="P103" s="96"/>
      <c r="Q103" s="139"/>
      <c r="R103" s="139"/>
      <c r="S103" s="139"/>
      <c r="T103" s="97"/>
      <c r="U103" s="98"/>
      <c r="V103" s="1"/>
    </row>
    <row r="104" spans="1:22" ht="23.25">
      <c r="A104" s="1"/>
      <c r="B104" s="53"/>
      <c r="C104" s="99"/>
      <c r="D104" s="99"/>
      <c r="E104" s="99"/>
      <c r="F104" s="53"/>
      <c r="G104" s="52" t="s">
        <v>62</v>
      </c>
      <c r="H104" s="68"/>
      <c r="I104" s="69" t="s">
        <v>144</v>
      </c>
      <c r="J104" s="65"/>
      <c r="K104" s="99"/>
      <c r="L104" s="115"/>
      <c r="M104" s="115"/>
      <c r="N104" s="116"/>
      <c r="O104" s="60"/>
      <c r="P104" s="60"/>
      <c r="Q104" s="139">
        <f>+Q105</f>
        <v>1394490</v>
      </c>
      <c r="R104" s="139">
        <f>+R105</f>
        <v>1271365.3</v>
      </c>
      <c r="S104" s="139">
        <f>+S105</f>
        <v>1018836.3</v>
      </c>
      <c r="T104" s="97">
        <f>(S104/Q104)*100</f>
        <v>73.06157089688703</v>
      </c>
      <c r="U104" s="98">
        <f>+(S104/R104)*100</f>
        <v>80.13718008506288</v>
      </c>
      <c r="V104" s="1"/>
    </row>
    <row r="105" spans="1:22" ht="23.25">
      <c r="A105" s="1"/>
      <c r="B105" s="53"/>
      <c r="C105" s="53"/>
      <c r="D105" s="53"/>
      <c r="E105" s="53"/>
      <c r="F105" s="53"/>
      <c r="G105" s="52"/>
      <c r="H105" s="68"/>
      <c r="I105" s="55" t="s">
        <v>44</v>
      </c>
      <c r="J105" s="65"/>
      <c r="K105" s="110"/>
      <c r="L105" s="115"/>
      <c r="M105" s="115"/>
      <c r="N105" s="116"/>
      <c r="O105" s="60"/>
      <c r="P105" s="60"/>
      <c r="Q105" s="129">
        <v>1394490</v>
      </c>
      <c r="R105" s="129">
        <v>1271365.3</v>
      </c>
      <c r="S105" s="129">
        <v>1018836.3</v>
      </c>
      <c r="T105" s="97">
        <f>(S105/Q105)*100</f>
        <v>73.06157089688703</v>
      </c>
      <c r="U105" s="98">
        <f>+(S105/R105)*100</f>
        <v>80.13718008506288</v>
      </c>
      <c r="V105" s="1"/>
    </row>
    <row r="106" spans="1:22" ht="23.25">
      <c r="A106" s="1"/>
      <c r="B106" s="53"/>
      <c r="C106" s="99"/>
      <c r="D106" s="99"/>
      <c r="E106" s="99"/>
      <c r="F106" s="99"/>
      <c r="G106" s="52"/>
      <c r="H106" s="68"/>
      <c r="I106" s="55" t="s">
        <v>39</v>
      </c>
      <c r="J106" s="65"/>
      <c r="K106" s="99"/>
      <c r="L106" s="111"/>
      <c r="M106" s="108"/>
      <c r="N106" s="108"/>
      <c r="O106" s="97"/>
      <c r="P106" s="96"/>
      <c r="Q106" s="126"/>
      <c r="R106" s="126"/>
      <c r="S106" s="128"/>
      <c r="T106" s="97"/>
      <c r="U106" s="98"/>
      <c r="V106" s="1"/>
    </row>
    <row r="107" spans="1:22" ht="23.25">
      <c r="A107" s="1"/>
      <c r="B107" s="53"/>
      <c r="C107" s="99"/>
      <c r="D107" s="99"/>
      <c r="E107" s="99"/>
      <c r="F107" s="99"/>
      <c r="G107" s="99"/>
      <c r="H107" s="55"/>
      <c r="I107" s="55"/>
      <c r="J107" s="65"/>
      <c r="K107" s="113"/>
      <c r="L107" s="111"/>
      <c r="M107" s="111"/>
      <c r="N107" s="111"/>
      <c r="O107" s="100"/>
      <c r="P107" s="96"/>
      <c r="Q107" s="126"/>
      <c r="R107" s="128"/>
      <c r="S107" s="128"/>
      <c r="T107" s="97"/>
      <c r="U107" s="98"/>
      <c r="V107" s="1"/>
    </row>
    <row r="108" spans="1:22" ht="23.25">
      <c r="A108" s="1"/>
      <c r="B108" s="53"/>
      <c r="C108" s="53"/>
      <c r="D108" s="53"/>
      <c r="E108" s="53"/>
      <c r="F108" s="53"/>
      <c r="G108" s="53"/>
      <c r="H108" s="55"/>
      <c r="I108" s="55" t="s">
        <v>90</v>
      </c>
      <c r="J108" s="65"/>
      <c r="K108" s="99" t="s">
        <v>97</v>
      </c>
      <c r="L108" s="106">
        <v>100</v>
      </c>
      <c r="M108" s="112">
        <v>100</v>
      </c>
      <c r="N108" s="147">
        <v>109</v>
      </c>
      <c r="O108" s="112">
        <v>109</v>
      </c>
      <c r="P108" s="112">
        <v>109</v>
      </c>
      <c r="Q108" s="126">
        <f>+Q109</f>
        <v>1394490</v>
      </c>
      <c r="R108" s="126">
        <f>+R109</f>
        <v>1271365.3</v>
      </c>
      <c r="S108" s="128">
        <f>+S109</f>
        <v>1018836.3</v>
      </c>
      <c r="T108" s="97">
        <f>(S108/Q108)*100</f>
        <v>73.06157089688703</v>
      </c>
      <c r="U108" s="98">
        <f>+(S108/R108)*100</f>
        <v>80.13718008506288</v>
      </c>
      <c r="V108" s="1"/>
    </row>
    <row r="109" spans="1:22" ht="23.25">
      <c r="A109" s="1"/>
      <c r="B109" s="53"/>
      <c r="C109" s="53"/>
      <c r="D109" s="53"/>
      <c r="E109" s="53"/>
      <c r="F109" s="53"/>
      <c r="G109" s="53"/>
      <c r="H109" s="54"/>
      <c r="I109" s="55" t="s">
        <v>84</v>
      </c>
      <c r="J109" s="65"/>
      <c r="K109" s="99"/>
      <c r="L109" s="106"/>
      <c r="M109" s="112"/>
      <c r="N109" s="112"/>
      <c r="O109" s="149"/>
      <c r="P109" s="148"/>
      <c r="Q109" s="126">
        <v>1394490</v>
      </c>
      <c r="R109" s="128">
        <v>1271365.3</v>
      </c>
      <c r="S109" s="129">
        <v>1018836.3</v>
      </c>
      <c r="T109" s="97">
        <f>(S109/Q109)*100</f>
        <v>73.06157089688703</v>
      </c>
      <c r="U109" s="98">
        <f>+(S109/R109)*100</f>
        <v>80.13718008506288</v>
      </c>
      <c r="V109" s="1"/>
    </row>
    <row r="110" spans="1:22" ht="23.25">
      <c r="A110" s="1"/>
      <c r="B110" s="53"/>
      <c r="C110" s="53"/>
      <c r="D110" s="53"/>
      <c r="E110" s="53"/>
      <c r="F110" s="53"/>
      <c r="G110" s="99"/>
      <c r="H110" s="55"/>
      <c r="I110" s="55" t="s">
        <v>85</v>
      </c>
      <c r="J110" s="65"/>
      <c r="K110" s="110"/>
      <c r="L110" s="106"/>
      <c r="M110" s="112"/>
      <c r="N110" s="112"/>
      <c r="O110" s="149"/>
      <c r="P110" s="148"/>
      <c r="Q110" s="126"/>
      <c r="R110" s="129"/>
      <c r="S110" s="129"/>
      <c r="T110" s="97"/>
      <c r="U110" s="98"/>
      <c r="V110" s="1"/>
    </row>
    <row r="111" spans="1:22" ht="23.25">
      <c r="A111" s="1"/>
      <c r="B111" s="53"/>
      <c r="C111" s="53"/>
      <c r="D111" s="53"/>
      <c r="E111" s="53"/>
      <c r="F111" s="53"/>
      <c r="G111" s="53"/>
      <c r="H111" s="55"/>
      <c r="I111" s="55"/>
      <c r="J111" s="65"/>
      <c r="K111" s="99"/>
      <c r="L111" s="106"/>
      <c r="M111" s="112"/>
      <c r="N111" s="112"/>
      <c r="O111" s="149"/>
      <c r="P111" s="148"/>
      <c r="Q111" s="126"/>
      <c r="R111" s="128"/>
      <c r="S111" s="128"/>
      <c r="T111" s="97"/>
      <c r="U111" s="98"/>
      <c r="V111" s="1"/>
    </row>
    <row r="112" spans="1:22" ht="23.25">
      <c r="A112" s="1"/>
      <c r="B112" s="53"/>
      <c r="C112" s="53"/>
      <c r="D112" s="53"/>
      <c r="E112" s="53"/>
      <c r="F112" s="53"/>
      <c r="G112" s="99"/>
      <c r="H112" s="54"/>
      <c r="I112" s="69" t="s">
        <v>91</v>
      </c>
      <c r="J112" s="65"/>
      <c r="K112" s="99"/>
      <c r="L112" s="106"/>
      <c r="M112" s="112"/>
      <c r="N112" s="112"/>
      <c r="O112" s="149"/>
      <c r="P112" s="148"/>
      <c r="Q112" s="126"/>
      <c r="R112" s="129"/>
      <c r="S112" s="129"/>
      <c r="T112" s="97"/>
      <c r="U112" s="98"/>
      <c r="V112" s="1"/>
    </row>
    <row r="113" spans="1:22" ht="23.25">
      <c r="A113" s="1"/>
      <c r="B113" s="53"/>
      <c r="C113" s="53"/>
      <c r="D113" s="53"/>
      <c r="E113" s="53"/>
      <c r="F113" s="99"/>
      <c r="G113" s="99"/>
      <c r="H113" s="55"/>
      <c r="I113" s="55" t="s">
        <v>92</v>
      </c>
      <c r="J113" s="65"/>
      <c r="K113" s="99"/>
      <c r="L113" s="106"/>
      <c r="M113" s="112"/>
      <c r="N113" s="112"/>
      <c r="O113" s="102"/>
      <c r="P113" s="148"/>
      <c r="Q113" s="126"/>
      <c r="R113" s="129"/>
      <c r="S113" s="134"/>
      <c r="T113" s="97"/>
      <c r="U113" s="98"/>
      <c r="V113" s="1"/>
    </row>
    <row r="114" spans="1:22" ht="23.25">
      <c r="A114" s="1"/>
      <c r="B114" s="53"/>
      <c r="C114" s="53"/>
      <c r="D114" s="53"/>
      <c r="E114" s="53"/>
      <c r="F114" s="53"/>
      <c r="G114" s="53"/>
      <c r="H114" s="54"/>
      <c r="I114" s="55" t="s">
        <v>93</v>
      </c>
      <c r="J114" s="65"/>
      <c r="K114" s="99"/>
      <c r="L114" s="106"/>
      <c r="M114" s="112"/>
      <c r="N114" s="112"/>
      <c r="O114" s="102"/>
      <c r="P114" s="148"/>
      <c r="Q114" s="126"/>
      <c r="R114" s="128"/>
      <c r="S114" s="128"/>
      <c r="T114" s="98"/>
      <c r="U114" s="98"/>
      <c r="V114" s="1"/>
    </row>
    <row r="115" spans="1:22" ht="23.25">
      <c r="A115" s="1"/>
      <c r="B115" s="53"/>
      <c r="C115" s="53"/>
      <c r="D115" s="53"/>
      <c r="E115" s="53"/>
      <c r="F115" s="99"/>
      <c r="G115" s="99"/>
      <c r="H115" s="55"/>
      <c r="I115" s="55"/>
      <c r="J115" s="65"/>
      <c r="K115" s="99"/>
      <c r="L115" s="106"/>
      <c r="M115" s="112"/>
      <c r="N115" s="112"/>
      <c r="O115" s="102"/>
      <c r="P115" s="148"/>
      <c r="Q115" s="126"/>
      <c r="R115" s="128"/>
      <c r="S115" s="128"/>
      <c r="T115" s="98"/>
      <c r="U115" s="98"/>
      <c r="V115" s="1"/>
    </row>
    <row r="116" spans="1:22" ht="23.25">
      <c r="A116" s="1"/>
      <c r="B116" s="53"/>
      <c r="C116" s="53"/>
      <c r="D116" s="53"/>
      <c r="E116" s="53"/>
      <c r="F116" s="53"/>
      <c r="G116" s="53" t="s">
        <v>63</v>
      </c>
      <c r="H116" s="55"/>
      <c r="I116" s="55" t="s">
        <v>145</v>
      </c>
      <c r="J116" s="65"/>
      <c r="K116" s="99"/>
      <c r="L116" s="106"/>
      <c r="M116" s="106"/>
      <c r="N116" s="106"/>
      <c r="O116" s="149"/>
      <c r="P116" s="148"/>
      <c r="Q116" s="126">
        <f>+Q117</f>
        <v>2320004.724</v>
      </c>
      <c r="R116" s="128">
        <f>+R117</f>
        <v>2143118.924</v>
      </c>
      <c r="S116" s="128">
        <f>+S117</f>
        <v>3048605.3</v>
      </c>
      <c r="T116" s="97">
        <f>(S116/Q116)*100</f>
        <v>131.4051332940303</v>
      </c>
      <c r="U116" s="98">
        <f>+(S116/R116)*100</f>
        <v>142.25086932226628</v>
      </c>
      <c r="V116" s="1"/>
    </row>
    <row r="117" spans="1:22" ht="23.25">
      <c r="A117" s="1"/>
      <c r="B117" s="53"/>
      <c r="C117" s="53"/>
      <c r="D117" s="53"/>
      <c r="E117" s="53"/>
      <c r="F117" s="53"/>
      <c r="G117" s="53"/>
      <c r="H117" s="54"/>
      <c r="I117" s="55" t="s">
        <v>38</v>
      </c>
      <c r="J117" s="65"/>
      <c r="K117" s="99"/>
      <c r="L117" s="106"/>
      <c r="M117" s="106"/>
      <c r="N117" s="106"/>
      <c r="O117" s="149"/>
      <c r="P117" s="148"/>
      <c r="Q117" s="126">
        <v>2320004.724</v>
      </c>
      <c r="R117" s="129">
        <v>2143118.924</v>
      </c>
      <c r="S117" s="128">
        <v>3048605.3</v>
      </c>
      <c r="T117" s="97">
        <f>(S117/Q117)*100</f>
        <v>131.4051332940303</v>
      </c>
      <c r="U117" s="98">
        <f>+(S117/R117)*100</f>
        <v>142.25086932226628</v>
      </c>
      <c r="V117" s="1"/>
    </row>
    <row r="118" spans="1:22" ht="23.25">
      <c r="A118" s="1"/>
      <c r="B118" s="53"/>
      <c r="C118" s="53"/>
      <c r="D118" s="53"/>
      <c r="E118" s="53"/>
      <c r="F118" s="53"/>
      <c r="G118" s="99"/>
      <c r="H118" s="55"/>
      <c r="I118" s="55" t="s">
        <v>39</v>
      </c>
      <c r="J118" s="65"/>
      <c r="K118" s="110"/>
      <c r="L118" s="106"/>
      <c r="M118" s="106"/>
      <c r="N118" s="106"/>
      <c r="O118" s="101"/>
      <c r="P118" s="148"/>
      <c r="Q118" s="126"/>
      <c r="R118" s="128"/>
      <c r="S118" s="128"/>
      <c r="T118" s="98"/>
      <c r="U118" s="98"/>
      <c r="V118" s="1"/>
    </row>
    <row r="119" spans="1:22" ht="23.25">
      <c r="A119" s="1"/>
      <c r="B119" s="53"/>
      <c r="C119" s="53"/>
      <c r="D119" s="53"/>
      <c r="E119" s="53"/>
      <c r="F119" s="53"/>
      <c r="G119" s="53"/>
      <c r="H119" s="54"/>
      <c r="I119" s="118"/>
      <c r="J119" s="65"/>
      <c r="K119" s="99"/>
      <c r="L119" s="106"/>
      <c r="M119" s="112"/>
      <c r="N119" s="112"/>
      <c r="O119" s="149"/>
      <c r="P119" s="148"/>
      <c r="Q119" s="126"/>
      <c r="R119" s="140"/>
      <c r="S119" s="140"/>
      <c r="T119" s="98"/>
      <c r="U119" s="98"/>
      <c r="V119" s="1"/>
    </row>
    <row r="120" spans="1:22" ht="23.25">
      <c r="A120" s="1"/>
      <c r="B120" s="53"/>
      <c r="C120" s="53"/>
      <c r="D120" s="53"/>
      <c r="E120" s="53"/>
      <c r="F120" s="53"/>
      <c r="G120" s="53"/>
      <c r="H120" s="54"/>
      <c r="I120" s="69" t="s">
        <v>90</v>
      </c>
      <c r="J120" s="65"/>
      <c r="K120" s="99" t="s">
        <v>98</v>
      </c>
      <c r="L120" s="106">
        <v>100</v>
      </c>
      <c r="M120" s="112">
        <v>100</v>
      </c>
      <c r="N120" s="147">
        <v>57.8</v>
      </c>
      <c r="O120" s="112">
        <v>57.8</v>
      </c>
      <c r="P120" s="112">
        <v>57.8</v>
      </c>
      <c r="Q120" s="126">
        <f>+Q121</f>
        <v>2320004.724</v>
      </c>
      <c r="R120" s="126">
        <f>+R121</f>
        <v>2143118.924</v>
      </c>
      <c r="S120" s="126">
        <f>+S121</f>
        <v>3048605.3</v>
      </c>
      <c r="T120" s="97">
        <f>(S120/Q120)*100</f>
        <v>131.4051332940303</v>
      </c>
      <c r="U120" s="98">
        <f>+(S120/R120)*100</f>
        <v>142.25086932226628</v>
      </c>
      <c r="V120" s="1"/>
    </row>
    <row r="121" spans="1:22" ht="23.25">
      <c r="A121" s="1"/>
      <c r="B121" s="53"/>
      <c r="C121" s="53"/>
      <c r="D121" s="53"/>
      <c r="E121" s="53"/>
      <c r="F121" s="53"/>
      <c r="G121" s="53"/>
      <c r="H121" s="54"/>
      <c r="I121" s="55" t="s">
        <v>84</v>
      </c>
      <c r="J121" s="65"/>
      <c r="K121" s="99"/>
      <c r="L121" s="106"/>
      <c r="M121" s="106"/>
      <c r="N121" s="106"/>
      <c r="O121" s="101"/>
      <c r="P121" s="148"/>
      <c r="Q121" s="126">
        <v>2320004.724</v>
      </c>
      <c r="R121" s="128">
        <v>2143118.924</v>
      </c>
      <c r="S121" s="128">
        <v>3048605.3</v>
      </c>
      <c r="T121" s="97">
        <f>(S121/Q121)*100</f>
        <v>131.4051332940303</v>
      </c>
      <c r="U121" s="98">
        <f>+(S121/R121)*100</f>
        <v>142.25086932226628</v>
      </c>
      <c r="V121" s="1"/>
    </row>
    <row r="122" spans="1:22" ht="23.25">
      <c r="A122" s="1"/>
      <c r="B122" s="52"/>
      <c r="C122" s="52"/>
      <c r="D122" s="52"/>
      <c r="E122" s="52"/>
      <c r="F122" s="52"/>
      <c r="G122" s="52"/>
      <c r="H122" s="68"/>
      <c r="I122" s="55" t="s">
        <v>85</v>
      </c>
      <c r="J122" s="65"/>
      <c r="K122" s="53"/>
      <c r="L122" s="120"/>
      <c r="M122" s="120"/>
      <c r="N122" s="120"/>
      <c r="O122" s="123"/>
      <c r="P122" s="123"/>
      <c r="Q122" s="129"/>
      <c r="R122" s="129"/>
      <c r="S122" s="129"/>
      <c r="T122" s="98"/>
      <c r="U122" s="98"/>
      <c r="V122" s="1"/>
    </row>
    <row r="123" spans="1:22" ht="23.25">
      <c r="A123" s="1"/>
      <c r="B123" s="52"/>
      <c r="C123" s="52"/>
      <c r="D123" s="52"/>
      <c r="E123" s="52"/>
      <c r="F123" s="52"/>
      <c r="G123" s="52"/>
      <c r="H123" s="68"/>
      <c r="I123" s="69"/>
      <c r="J123" s="65"/>
      <c r="K123" s="53"/>
      <c r="L123" s="120"/>
      <c r="M123" s="120"/>
      <c r="N123" s="120"/>
      <c r="O123" s="123"/>
      <c r="P123" s="123"/>
      <c r="Q123" s="129"/>
      <c r="R123" s="129"/>
      <c r="S123" s="129"/>
      <c r="T123" s="98"/>
      <c r="U123" s="98"/>
      <c r="V123" s="1"/>
    </row>
    <row r="124" spans="1:22" ht="23.25">
      <c r="A124" s="1"/>
      <c r="B124" s="52"/>
      <c r="C124" s="52"/>
      <c r="D124" s="52"/>
      <c r="E124" s="52"/>
      <c r="F124" s="53"/>
      <c r="G124" s="99"/>
      <c r="H124" s="54"/>
      <c r="I124" s="177" t="s">
        <v>94</v>
      </c>
      <c r="J124" s="65"/>
      <c r="K124" s="99"/>
      <c r="L124" s="106"/>
      <c r="M124" s="112"/>
      <c r="N124" s="112"/>
      <c r="O124" s="149"/>
      <c r="P124" s="148"/>
      <c r="Q124" s="126"/>
      <c r="R124" s="128"/>
      <c r="S124" s="128"/>
      <c r="T124" s="97"/>
      <c r="U124" s="98"/>
      <c r="V124" s="1"/>
    </row>
    <row r="125" spans="1:22" ht="23.25">
      <c r="A125" s="1"/>
      <c r="B125" s="52"/>
      <c r="C125" s="52"/>
      <c r="D125" s="52"/>
      <c r="E125" s="52"/>
      <c r="F125" s="53"/>
      <c r="G125" s="99"/>
      <c r="H125" s="55"/>
      <c r="I125" s="55" t="s">
        <v>95</v>
      </c>
      <c r="J125" s="65"/>
      <c r="K125" s="99"/>
      <c r="L125" s="106"/>
      <c r="M125" s="112"/>
      <c r="N125" s="112"/>
      <c r="O125" s="102"/>
      <c r="P125" s="148"/>
      <c r="Q125" s="126"/>
      <c r="R125" s="129"/>
      <c r="S125" s="129"/>
      <c r="T125" s="98"/>
      <c r="U125" s="98"/>
      <c r="V125" s="1"/>
    </row>
    <row r="126" spans="1:22" ht="23.25">
      <c r="A126" s="1"/>
      <c r="B126" s="52"/>
      <c r="C126" s="52"/>
      <c r="D126" s="52"/>
      <c r="E126" s="52"/>
      <c r="F126" s="53"/>
      <c r="G126" s="99"/>
      <c r="H126" s="54"/>
      <c r="I126" s="55" t="s">
        <v>96</v>
      </c>
      <c r="J126" s="65"/>
      <c r="K126" s="99"/>
      <c r="L126" s="106"/>
      <c r="M126" s="112"/>
      <c r="N126" s="112"/>
      <c r="O126" s="149"/>
      <c r="P126" s="148"/>
      <c r="Q126" s="126"/>
      <c r="R126" s="128"/>
      <c r="S126" s="128"/>
      <c r="T126" s="98"/>
      <c r="U126" s="98"/>
      <c r="V126" s="1"/>
    </row>
    <row r="127" spans="1:22" ht="23.25">
      <c r="A127" s="1"/>
      <c r="B127" s="52"/>
      <c r="C127" s="52"/>
      <c r="D127" s="52"/>
      <c r="E127" s="52"/>
      <c r="F127" s="53"/>
      <c r="G127" s="87"/>
      <c r="H127" s="68"/>
      <c r="I127" s="69"/>
      <c r="J127" s="65"/>
      <c r="K127" s="53"/>
      <c r="L127" s="120"/>
      <c r="M127" s="120"/>
      <c r="N127" s="120"/>
      <c r="O127" s="123"/>
      <c r="P127" s="123"/>
      <c r="Q127" s="129"/>
      <c r="R127" s="129"/>
      <c r="S127" s="129"/>
      <c r="T127" s="98"/>
      <c r="U127" s="98"/>
      <c r="V127" s="1"/>
    </row>
    <row r="128" spans="1:22" ht="23.25">
      <c r="A128" s="1"/>
      <c r="B128" s="52"/>
      <c r="C128" s="52"/>
      <c r="D128" s="52"/>
      <c r="E128" s="52"/>
      <c r="F128" s="53"/>
      <c r="G128" s="87" t="s">
        <v>64</v>
      </c>
      <c r="H128" s="68"/>
      <c r="I128" s="55" t="s">
        <v>146</v>
      </c>
      <c r="J128" s="65"/>
      <c r="K128" s="53"/>
      <c r="L128" s="120"/>
      <c r="M128" s="120"/>
      <c r="N128" s="120"/>
      <c r="O128" s="149"/>
      <c r="P128" s="148"/>
      <c r="Q128" s="141">
        <f>+Q129</f>
        <v>2163601.2</v>
      </c>
      <c r="R128" s="141">
        <f>+R129</f>
        <v>2115825.379</v>
      </c>
      <c r="S128" s="141">
        <f>+S129</f>
        <v>3732692.7</v>
      </c>
      <c r="T128" s="97">
        <f>(S128/Q128)*100</f>
        <v>172.52221435262655</v>
      </c>
      <c r="U128" s="98">
        <f>+(S128/R128)*100</f>
        <v>176.41780541285397</v>
      </c>
      <c r="V128" s="1"/>
    </row>
    <row r="129" spans="1:22" ht="23.25">
      <c r="A129" s="1"/>
      <c r="B129" s="52"/>
      <c r="C129" s="52"/>
      <c r="D129" s="52"/>
      <c r="E129" s="52"/>
      <c r="F129" s="53"/>
      <c r="G129" s="87"/>
      <c r="H129" s="68"/>
      <c r="I129" s="55" t="s">
        <v>38</v>
      </c>
      <c r="J129" s="65"/>
      <c r="K129" s="53"/>
      <c r="L129" s="123"/>
      <c r="M129" s="123"/>
      <c r="N129" s="123"/>
      <c r="O129" s="123"/>
      <c r="P129" s="123"/>
      <c r="Q129" s="129">
        <v>2163601.2</v>
      </c>
      <c r="R129" s="129">
        <v>2115825.379</v>
      </c>
      <c r="S129" s="129">
        <v>3732692.7</v>
      </c>
      <c r="T129" s="97">
        <f>(S129/Q129)*100</f>
        <v>172.52221435262655</v>
      </c>
      <c r="U129" s="98">
        <f>+(S129/R129)*100</f>
        <v>176.41780541285397</v>
      </c>
      <c r="V129" s="1"/>
    </row>
    <row r="130" spans="1:22" ht="23.25">
      <c r="A130" s="1"/>
      <c r="B130" s="52"/>
      <c r="C130" s="52"/>
      <c r="D130" s="52"/>
      <c r="E130" s="52"/>
      <c r="F130" s="53"/>
      <c r="G130" s="87"/>
      <c r="H130" s="68"/>
      <c r="I130" s="55" t="s">
        <v>39</v>
      </c>
      <c r="J130" s="65"/>
      <c r="K130" s="145"/>
      <c r="L130" s="123"/>
      <c r="M130" s="123"/>
      <c r="N130" s="123"/>
      <c r="O130" s="123"/>
      <c r="P130" s="123"/>
      <c r="Q130" s="129"/>
      <c r="R130" s="129"/>
      <c r="S130" s="129"/>
      <c r="T130" s="98"/>
      <c r="U130" s="98"/>
      <c r="V130" s="1"/>
    </row>
    <row r="131" spans="1:22" ht="23.25">
      <c r="A131" s="1"/>
      <c r="B131" s="52"/>
      <c r="C131" s="52"/>
      <c r="D131" s="52"/>
      <c r="E131" s="52"/>
      <c r="F131" s="53"/>
      <c r="G131" s="87"/>
      <c r="H131" s="68"/>
      <c r="I131" s="69"/>
      <c r="J131" s="65"/>
      <c r="K131" s="145"/>
      <c r="L131" s="123"/>
      <c r="M131" s="123"/>
      <c r="N131" s="123"/>
      <c r="O131" s="123"/>
      <c r="P131" s="123"/>
      <c r="Q131" s="129"/>
      <c r="R131" s="129"/>
      <c r="S131" s="129"/>
      <c r="T131" s="98"/>
      <c r="U131" s="98"/>
      <c r="V131" s="1"/>
    </row>
    <row r="132" spans="1:22" ht="23.25">
      <c r="A132" s="1"/>
      <c r="B132" s="52"/>
      <c r="C132" s="52"/>
      <c r="D132" s="52"/>
      <c r="E132" s="52"/>
      <c r="F132" s="53"/>
      <c r="G132" s="99"/>
      <c r="H132" s="54"/>
      <c r="I132" s="55" t="s">
        <v>99</v>
      </c>
      <c r="J132" s="65"/>
      <c r="K132" s="99" t="s">
        <v>102</v>
      </c>
      <c r="L132" s="106">
        <v>150</v>
      </c>
      <c r="M132" s="112">
        <v>150</v>
      </c>
      <c r="N132" s="112">
        <v>110.5</v>
      </c>
      <c r="O132" s="112">
        <v>73.6</v>
      </c>
      <c r="P132" s="112">
        <v>73.6</v>
      </c>
      <c r="Q132" s="126">
        <f>+Q133</f>
        <v>2163601.2</v>
      </c>
      <c r="R132" s="129">
        <f>+R133</f>
        <v>2115825.379</v>
      </c>
      <c r="S132" s="129">
        <f>+S133</f>
        <v>3732692.7</v>
      </c>
      <c r="T132" s="97">
        <f>(S132/Q132)*100</f>
        <v>172.52221435262655</v>
      </c>
      <c r="U132" s="98">
        <f>+(S132/R132)*100</f>
        <v>176.41780541285397</v>
      </c>
      <c r="V132" s="1"/>
    </row>
    <row r="133" spans="1:22" ht="23.25">
      <c r="A133" s="1"/>
      <c r="B133" s="52"/>
      <c r="C133" s="52"/>
      <c r="D133" s="52"/>
      <c r="E133" s="52"/>
      <c r="F133" s="53"/>
      <c r="G133" s="99"/>
      <c r="H133" s="55"/>
      <c r="I133" s="55" t="s">
        <v>84</v>
      </c>
      <c r="J133" s="65"/>
      <c r="K133" s="99" t="s">
        <v>103</v>
      </c>
      <c r="L133" s="106"/>
      <c r="M133" s="112"/>
      <c r="N133" s="112"/>
      <c r="O133" s="97"/>
      <c r="P133" s="96"/>
      <c r="Q133" s="126">
        <v>2163601.2</v>
      </c>
      <c r="R133" s="129">
        <v>2115825.379</v>
      </c>
      <c r="S133" s="129">
        <v>3732692.7</v>
      </c>
      <c r="T133" s="97">
        <f>(S133/Q133)*100</f>
        <v>172.52221435262655</v>
      </c>
      <c r="U133" s="98">
        <f>+(S133/R133)*100</f>
        <v>176.41780541285397</v>
      </c>
      <c r="V133" s="1"/>
    </row>
    <row r="134" spans="1:22" ht="23.25">
      <c r="A134" s="1"/>
      <c r="B134" s="52"/>
      <c r="C134" s="52"/>
      <c r="D134" s="52"/>
      <c r="E134" s="52"/>
      <c r="F134" s="52"/>
      <c r="G134" s="52"/>
      <c r="H134" s="68"/>
      <c r="I134" s="55" t="s">
        <v>85</v>
      </c>
      <c r="J134" s="65"/>
      <c r="K134" s="57"/>
      <c r="L134" s="74"/>
      <c r="M134" s="74"/>
      <c r="N134" s="74"/>
      <c r="O134" s="74"/>
      <c r="P134" s="74"/>
      <c r="Q134" s="141"/>
      <c r="R134" s="141"/>
      <c r="S134" s="141"/>
      <c r="T134" s="78"/>
      <c r="U134" s="60"/>
      <c r="V134" s="1"/>
    </row>
    <row r="135" spans="1:22" ht="23.25">
      <c r="A135" s="1"/>
      <c r="B135" s="79"/>
      <c r="C135" s="79"/>
      <c r="D135" s="79"/>
      <c r="E135" s="79"/>
      <c r="F135" s="79"/>
      <c r="G135" s="80"/>
      <c r="H135" s="81"/>
      <c r="I135" s="82"/>
      <c r="J135" s="83"/>
      <c r="K135" s="84"/>
      <c r="L135" s="85"/>
      <c r="M135" s="85"/>
      <c r="N135" s="85"/>
      <c r="O135" s="85"/>
      <c r="P135" s="85"/>
      <c r="Q135" s="153"/>
      <c r="R135" s="153"/>
      <c r="S135" s="153"/>
      <c r="T135" s="86"/>
      <c r="U135" s="85"/>
      <c r="V135" s="1"/>
    </row>
    <row r="136" spans="1:22" ht="23.25">
      <c r="A136" s="20"/>
      <c r="B136" s="18"/>
      <c r="C136" s="18"/>
      <c r="D136" s="18"/>
      <c r="E136" s="18"/>
      <c r="F136" s="18"/>
      <c r="G136" s="18"/>
      <c r="H136" s="20"/>
      <c r="I136" s="20"/>
      <c r="J136" s="92"/>
      <c r="K136" s="18"/>
      <c r="L136" s="18"/>
      <c r="M136" s="18"/>
      <c r="N136" s="18"/>
      <c r="O136" s="18"/>
      <c r="P136" s="18"/>
      <c r="Q136" s="159"/>
      <c r="R136" s="159"/>
      <c r="S136" s="159"/>
      <c r="T136" s="18"/>
      <c r="U136" s="18"/>
      <c r="V136" s="20"/>
    </row>
    <row r="137" spans="1:22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55"/>
      <c r="R137" s="155"/>
      <c r="S137" s="155"/>
      <c r="T137" s="90"/>
      <c r="U137" s="91" t="s">
        <v>132</v>
      </c>
      <c r="V137" s="1"/>
    </row>
    <row r="138" spans="1:22" ht="23.25">
      <c r="A138" s="1"/>
      <c r="B138" s="9"/>
      <c r="C138" s="10"/>
      <c r="D138" s="10"/>
      <c r="E138" s="10"/>
      <c r="F138" s="10"/>
      <c r="G138" s="11"/>
      <c r="H138" s="12"/>
      <c r="I138" s="12"/>
      <c r="J138" s="10"/>
      <c r="K138" s="9" t="s">
        <v>3</v>
      </c>
      <c r="L138" s="13"/>
      <c r="M138" s="13"/>
      <c r="N138" s="13"/>
      <c r="O138" s="13"/>
      <c r="P138" s="14"/>
      <c r="Q138" s="156" t="s">
        <v>4</v>
      </c>
      <c r="R138" s="157"/>
      <c r="S138" s="157"/>
      <c r="T138" s="10"/>
      <c r="U138" s="16"/>
      <c r="V138" s="1"/>
    </row>
    <row r="139" spans="1:22" ht="23.25">
      <c r="A139" s="1"/>
      <c r="B139" s="17" t="s">
        <v>5</v>
      </c>
      <c r="C139" s="18"/>
      <c r="D139" s="18"/>
      <c r="E139" s="18"/>
      <c r="F139" s="18"/>
      <c r="G139" s="19"/>
      <c r="H139" s="20"/>
      <c r="I139" s="20"/>
      <c r="J139" s="21"/>
      <c r="K139" s="22"/>
      <c r="L139" s="23" t="s">
        <v>6</v>
      </c>
      <c r="M139" s="23"/>
      <c r="N139" s="23"/>
      <c r="O139" s="23"/>
      <c r="P139" s="24"/>
      <c r="Q139" s="158" t="s">
        <v>7</v>
      </c>
      <c r="R139" s="159"/>
      <c r="S139" s="159"/>
      <c r="T139" s="18"/>
      <c r="U139" s="25"/>
      <c r="V139" s="1"/>
    </row>
    <row r="140" spans="1:22" ht="23.25">
      <c r="A140" s="1"/>
      <c r="B140" s="26" t="s">
        <v>8</v>
      </c>
      <c r="C140" s="27"/>
      <c r="D140" s="27"/>
      <c r="E140" s="27"/>
      <c r="F140" s="27"/>
      <c r="G140" s="28"/>
      <c r="H140" s="1"/>
      <c r="I140" s="2" t="s">
        <v>9</v>
      </c>
      <c r="J140" s="18"/>
      <c r="K140" s="29" t="s">
        <v>10</v>
      </c>
      <c r="L140" s="30"/>
      <c r="M140" s="31"/>
      <c r="N140" s="32"/>
      <c r="O140" s="29" t="s">
        <v>11</v>
      </c>
      <c r="P140" s="25"/>
      <c r="Q140" s="160" t="s">
        <v>12</v>
      </c>
      <c r="R140" s="161"/>
      <c r="S140" s="161"/>
      <c r="T140" s="27"/>
      <c r="U140" s="33"/>
      <c r="V140" s="1"/>
    </row>
    <row r="141" spans="1:22" ht="23.25">
      <c r="A141" s="1"/>
      <c r="B141" s="34"/>
      <c r="C141" s="34"/>
      <c r="D141" s="34"/>
      <c r="E141" s="34"/>
      <c r="F141" s="34"/>
      <c r="G141" s="30"/>
      <c r="H141" s="34"/>
      <c r="I141" s="35"/>
      <c r="J141" s="36"/>
      <c r="K141" s="37" t="s">
        <v>13</v>
      </c>
      <c r="L141" s="38" t="s">
        <v>14</v>
      </c>
      <c r="M141" s="38" t="s">
        <v>15</v>
      </c>
      <c r="N141" s="37" t="s">
        <v>16</v>
      </c>
      <c r="O141" s="26" t="s">
        <v>17</v>
      </c>
      <c r="P141" s="33"/>
      <c r="Q141" s="162"/>
      <c r="R141" s="163"/>
      <c r="S141" s="162"/>
      <c r="T141" s="40" t="s">
        <v>18</v>
      </c>
      <c r="U141" s="41"/>
      <c r="V141" s="1"/>
    </row>
    <row r="142" spans="1:22" ht="23.25">
      <c r="A142" s="1"/>
      <c r="B142" s="17" t="s">
        <v>19</v>
      </c>
      <c r="C142" s="17" t="s">
        <v>20</v>
      </c>
      <c r="D142" s="17" t="s">
        <v>21</v>
      </c>
      <c r="E142" s="17" t="s">
        <v>22</v>
      </c>
      <c r="F142" s="37" t="s">
        <v>23</v>
      </c>
      <c r="G142" s="42" t="s">
        <v>24</v>
      </c>
      <c r="H142" s="34"/>
      <c r="I142" s="1"/>
      <c r="J142" s="36"/>
      <c r="K142" s="38" t="s">
        <v>25</v>
      </c>
      <c r="L142" s="38"/>
      <c r="M142" s="34"/>
      <c r="N142" s="38"/>
      <c r="O142" s="35" t="s">
        <v>26</v>
      </c>
      <c r="P142" s="43" t="s">
        <v>26</v>
      </c>
      <c r="Q142" s="164" t="s">
        <v>14</v>
      </c>
      <c r="R142" s="165" t="s">
        <v>27</v>
      </c>
      <c r="S142" s="164" t="s">
        <v>28</v>
      </c>
      <c r="T142" s="26" t="s">
        <v>29</v>
      </c>
      <c r="U142" s="33"/>
      <c r="V142" s="1"/>
    </row>
    <row r="143" spans="1:22" ht="23.25">
      <c r="A143" s="1"/>
      <c r="B143" s="44"/>
      <c r="C143" s="44"/>
      <c r="D143" s="44"/>
      <c r="E143" s="44"/>
      <c r="F143" s="44"/>
      <c r="G143" s="45"/>
      <c r="H143" s="44"/>
      <c r="I143" s="46"/>
      <c r="J143" s="47"/>
      <c r="K143" s="48"/>
      <c r="L143" s="48"/>
      <c r="M143" s="45"/>
      <c r="N143" s="49"/>
      <c r="O143" s="47" t="s">
        <v>30</v>
      </c>
      <c r="P143" s="50" t="s">
        <v>31</v>
      </c>
      <c r="Q143" s="166"/>
      <c r="R143" s="167"/>
      <c r="S143" s="167"/>
      <c r="T143" s="51" t="s">
        <v>32</v>
      </c>
      <c r="U143" s="51" t="s">
        <v>33</v>
      </c>
      <c r="V143" s="1"/>
    </row>
    <row r="144" spans="1:22" ht="23.25">
      <c r="A144" s="1"/>
      <c r="B144" s="52"/>
      <c r="C144" s="52"/>
      <c r="D144" s="52"/>
      <c r="E144" s="52"/>
      <c r="F144" s="52"/>
      <c r="G144" s="53"/>
      <c r="H144" s="54"/>
      <c r="I144" s="55"/>
      <c r="J144" s="56"/>
      <c r="K144" s="57"/>
      <c r="L144" s="58"/>
      <c r="M144" s="59"/>
      <c r="N144" s="60"/>
      <c r="O144" s="61"/>
      <c r="P144" s="62"/>
      <c r="Q144" s="139"/>
      <c r="R144" s="139"/>
      <c r="S144" s="139"/>
      <c r="T144" s="58"/>
      <c r="U144" s="60"/>
      <c r="V144" s="1"/>
    </row>
    <row r="145" spans="1:22" ht="23.25">
      <c r="A145" s="1"/>
      <c r="B145" s="53" t="s">
        <v>48</v>
      </c>
      <c r="C145" s="53" t="s">
        <v>40</v>
      </c>
      <c r="D145" s="53"/>
      <c r="E145" s="99" t="s">
        <v>42</v>
      </c>
      <c r="F145" s="53" t="s">
        <v>56</v>
      </c>
      <c r="G145" s="53" t="s">
        <v>64</v>
      </c>
      <c r="H145" s="55"/>
      <c r="I145" s="88" t="s">
        <v>115</v>
      </c>
      <c r="J145" s="65"/>
      <c r="K145" s="99"/>
      <c r="L145" s="111"/>
      <c r="M145" s="108"/>
      <c r="N145" s="108"/>
      <c r="O145" s="97"/>
      <c r="P145" s="96"/>
      <c r="Q145" s="126"/>
      <c r="R145" s="126"/>
      <c r="S145" s="128"/>
      <c r="T145" s="97"/>
      <c r="U145" s="98"/>
      <c r="V145" s="1"/>
    </row>
    <row r="146" spans="1:22" ht="23.25">
      <c r="A146" s="1"/>
      <c r="B146" s="53"/>
      <c r="C146" s="53"/>
      <c r="D146" s="53"/>
      <c r="E146" s="53"/>
      <c r="F146" s="53"/>
      <c r="G146" s="53"/>
      <c r="H146" s="54"/>
      <c r="I146" s="55" t="s">
        <v>100</v>
      </c>
      <c r="J146" s="65"/>
      <c r="K146" s="110"/>
      <c r="L146" s="111"/>
      <c r="M146" s="108"/>
      <c r="N146" s="108"/>
      <c r="O146" s="97"/>
      <c r="P146" s="96"/>
      <c r="Q146" s="126"/>
      <c r="R146" s="128"/>
      <c r="S146" s="128"/>
      <c r="T146" s="97"/>
      <c r="U146" s="98"/>
      <c r="V146" s="1"/>
    </row>
    <row r="147" spans="1:22" ht="23.25">
      <c r="A147" s="1"/>
      <c r="B147" s="53"/>
      <c r="C147" s="53"/>
      <c r="D147" s="53"/>
      <c r="E147" s="53"/>
      <c r="F147" s="99"/>
      <c r="G147" s="99"/>
      <c r="H147" s="55"/>
      <c r="I147" s="55" t="s">
        <v>101</v>
      </c>
      <c r="J147" s="65"/>
      <c r="K147" s="93"/>
      <c r="L147" s="107"/>
      <c r="M147" s="107"/>
      <c r="N147" s="107"/>
      <c r="O147" s="100"/>
      <c r="P147" s="96"/>
      <c r="Q147" s="126"/>
      <c r="R147" s="129"/>
      <c r="S147" s="129"/>
      <c r="T147" s="97"/>
      <c r="U147" s="98"/>
      <c r="V147" s="1"/>
    </row>
    <row r="148" spans="1:22" ht="23.25">
      <c r="A148" s="1"/>
      <c r="B148" s="53"/>
      <c r="C148" s="53"/>
      <c r="D148" s="53"/>
      <c r="E148" s="53"/>
      <c r="F148" s="53"/>
      <c r="G148" s="99"/>
      <c r="H148" s="55"/>
      <c r="I148" s="55"/>
      <c r="J148" s="65"/>
      <c r="K148" s="93"/>
      <c r="L148" s="107"/>
      <c r="M148" s="117"/>
      <c r="N148" s="117"/>
      <c r="O148" s="97"/>
      <c r="P148" s="96"/>
      <c r="Q148" s="126"/>
      <c r="R148" s="128"/>
      <c r="S148" s="128"/>
      <c r="T148" s="98"/>
      <c r="U148" s="98"/>
      <c r="V148" s="1"/>
    </row>
    <row r="149" spans="1:22" ht="23.25">
      <c r="A149" s="1"/>
      <c r="B149" s="53"/>
      <c r="C149" s="99"/>
      <c r="D149" s="99"/>
      <c r="E149" s="99"/>
      <c r="F149" s="53"/>
      <c r="G149" s="53" t="s">
        <v>65</v>
      </c>
      <c r="H149" s="54"/>
      <c r="I149" s="177" t="s">
        <v>147</v>
      </c>
      <c r="J149" s="65"/>
      <c r="K149" s="99"/>
      <c r="L149" s="106"/>
      <c r="M149" s="112"/>
      <c r="N149" s="112"/>
      <c r="O149" s="97"/>
      <c r="P149" s="96"/>
      <c r="Q149" s="126">
        <f>+Q150</f>
        <v>728869.9</v>
      </c>
      <c r="R149" s="128">
        <f>+R150</f>
        <v>618124.305</v>
      </c>
      <c r="S149" s="128">
        <f>+S150</f>
        <v>666851.9</v>
      </c>
      <c r="T149" s="97">
        <f>(S149/Q149)*100</f>
        <v>91.49121125731766</v>
      </c>
      <c r="U149" s="98">
        <f>+(S149/R149)*100</f>
        <v>107.88313848943376</v>
      </c>
      <c r="V149" s="1"/>
    </row>
    <row r="150" spans="1:22" ht="23.25">
      <c r="A150" s="1"/>
      <c r="B150" s="53"/>
      <c r="C150" s="53"/>
      <c r="D150" s="53"/>
      <c r="E150" s="53"/>
      <c r="F150" s="53"/>
      <c r="G150" s="53"/>
      <c r="H150" s="54"/>
      <c r="I150" s="55" t="s">
        <v>38</v>
      </c>
      <c r="J150" s="65"/>
      <c r="K150" s="99"/>
      <c r="L150" s="106"/>
      <c r="M150" s="112"/>
      <c r="N150" s="112"/>
      <c r="O150" s="97"/>
      <c r="P150" s="96"/>
      <c r="Q150" s="126">
        <v>728869.9</v>
      </c>
      <c r="R150" s="128">
        <v>618124.305</v>
      </c>
      <c r="S150" s="128">
        <v>666851.9</v>
      </c>
      <c r="T150" s="97">
        <f>(S150/Q150)*100</f>
        <v>91.49121125731766</v>
      </c>
      <c r="U150" s="98">
        <f>+(S150/R150)*100</f>
        <v>107.88313848943376</v>
      </c>
      <c r="V150" s="1"/>
    </row>
    <row r="151" spans="1:22" ht="23.25">
      <c r="A151" s="1"/>
      <c r="B151" s="53"/>
      <c r="C151" s="99"/>
      <c r="D151" s="99"/>
      <c r="E151" s="99"/>
      <c r="F151" s="53"/>
      <c r="G151" s="53"/>
      <c r="H151" s="54"/>
      <c r="I151" s="55" t="s">
        <v>39</v>
      </c>
      <c r="J151" s="65"/>
      <c r="K151" s="99"/>
      <c r="L151" s="106"/>
      <c r="M151" s="112"/>
      <c r="N151" s="112"/>
      <c r="O151" s="95"/>
      <c r="P151" s="96"/>
      <c r="Q151" s="126"/>
      <c r="R151" s="128"/>
      <c r="S151" s="128"/>
      <c r="T151" s="98"/>
      <c r="U151" s="98"/>
      <c r="V151" s="1"/>
    </row>
    <row r="152" spans="1:22" ht="23.25">
      <c r="A152" s="1"/>
      <c r="B152" s="53"/>
      <c r="C152" s="99"/>
      <c r="D152" s="99"/>
      <c r="E152" s="99"/>
      <c r="F152" s="53"/>
      <c r="G152" s="53"/>
      <c r="H152" s="54"/>
      <c r="I152" s="118"/>
      <c r="J152" s="65"/>
      <c r="K152" s="99"/>
      <c r="L152" s="106"/>
      <c r="M152" s="112"/>
      <c r="N152" s="112"/>
      <c r="O152" s="97"/>
      <c r="P152" s="96"/>
      <c r="Q152" s="126"/>
      <c r="R152" s="140"/>
      <c r="S152" s="140"/>
      <c r="T152" s="98"/>
      <c r="U152" s="98"/>
      <c r="V152" s="1"/>
    </row>
    <row r="153" spans="1:22" ht="23.25">
      <c r="A153" s="1"/>
      <c r="B153" s="53"/>
      <c r="C153" s="53"/>
      <c r="D153" s="53"/>
      <c r="E153" s="53"/>
      <c r="F153" s="53"/>
      <c r="G153" s="53"/>
      <c r="H153" s="54"/>
      <c r="I153" s="55" t="s">
        <v>116</v>
      </c>
      <c r="J153" s="65"/>
      <c r="K153" s="99" t="s">
        <v>119</v>
      </c>
      <c r="L153" s="106">
        <v>15</v>
      </c>
      <c r="M153" s="112">
        <v>15</v>
      </c>
      <c r="N153" s="112">
        <v>10.48</v>
      </c>
      <c r="O153" s="112">
        <v>70</v>
      </c>
      <c r="P153" s="112">
        <v>70</v>
      </c>
      <c r="Q153" s="126">
        <f>+Q154</f>
        <v>728869.9</v>
      </c>
      <c r="R153" s="126">
        <f>+R154</f>
        <v>618124.305</v>
      </c>
      <c r="S153" s="126">
        <f>+S154</f>
        <v>666851.9</v>
      </c>
      <c r="T153" s="97">
        <f>(S153/Q153)*100</f>
        <v>91.49121125731766</v>
      </c>
      <c r="U153" s="98">
        <f>+(S153/R153)*100</f>
        <v>107.88313848943376</v>
      </c>
      <c r="V153" s="1"/>
    </row>
    <row r="154" spans="1:22" ht="23.25">
      <c r="A154" s="1"/>
      <c r="B154" s="53"/>
      <c r="C154" s="53"/>
      <c r="D154" s="53"/>
      <c r="E154" s="53"/>
      <c r="F154" s="53"/>
      <c r="G154" s="53"/>
      <c r="H154" s="54"/>
      <c r="I154" s="55" t="s">
        <v>84</v>
      </c>
      <c r="J154" s="65"/>
      <c r="K154" s="99" t="s">
        <v>66</v>
      </c>
      <c r="L154" s="106"/>
      <c r="M154" s="106"/>
      <c r="N154" s="106"/>
      <c r="O154" s="101"/>
      <c r="P154" s="148"/>
      <c r="Q154" s="128">
        <v>728869.9</v>
      </c>
      <c r="R154" s="128">
        <v>618124.305</v>
      </c>
      <c r="S154" s="128">
        <v>666851.9</v>
      </c>
      <c r="T154" s="97">
        <f>(S154/Q154)*100</f>
        <v>91.49121125731766</v>
      </c>
      <c r="U154" s="98">
        <f>+(S154/R154)*100</f>
        <v>107.88313848943376</v>
      </c>
      <c r="V154" s="1"/>
    </row>
    <row r="155" spans="1:22" ht="23.25">
      <c r="A155" s="1"/>
      <c r="B155" s="53"/>
      <c r="C155" s="53"/>
      <c r="D155" s="53"/>
      <c r="E155" s="53"/>
      <c r="F155" s="52"/>
      <c r="G155" s="52"/>
      <c r="H155" s="68"/>
      <c r="I155" s="55" t="s">
        <v>85</v>
      </c>
      <c r="J155" s="65"/>
      <c r="K155" s="53"/>
      <c r="L155" s="120"/>
      <c r="M155" s="120"/>
      <c r="N155" s="120"/>
      <c r="O155" s="123"/>
      <c r="P155" s="123"/>
      <c r="Q155" s="129"/>
      <c r="R155" s="129"/>
      <c r="S155" s="129"/>
      <c r="T155" s="98"/>
      <c r="U155" s="98"/>
      <c r="V155" s="1"/>
    </row>
    <row r="156" spans="1:22" ht="23.25">
      <c r="A156" s="1"/>
      <c r="B156" s="53"/>
      <c r="C156" s="53"/>
      <c r="D156" s="53"/>
      <c r="E156" s="53"/>
      <c r="F156" s="53"/>
      <c r="G156" s="53"/>
      <c r="H156" s="55"/>
      <c r="I156" s="55"/>
      <c r="J156" s="65"/>
      <c r="K156" s="99"/>
      <c r="L156" s="106"/>
      <c r="M156" s="112"/>
      <c r="N156" s="112"/>
      <c r="O156" s="149"/>
      <c r="P156" s="148"/>
      <c r="Q156" s="126"/>
      <c r="R156" s="128"/>
      <c r="S156" s="128"/>
      <c r="T156" s="97"/>
      <c r="U156" s="98"/>
      <c r="V156" s="1"/>
    </row>
    <row r="157" spans="1:22" ht="23.25">
      <c r="A157" s="1"/>
      <c r="B157" s="53"/>
      <c r="C157" s="53"/>
      <c r="D157" s="53"/>
      <c r="E157" s="53"/>
      <c r="F157" s="53"/>
      <c r="G157" s="99"/>
      <c r="H157" s="54"/>
      <c r="I157" s="88" t="s">
        <v>117</v>
      </c>
      <c r="J157" s="65"/>
      <c r="K157" s="99"/>
      <c r="L157" s="106"/>
      <c r="M157" s="112"/>
      <c r="N157" s="112"/>
      <c r="O157" s="149"/>
      <c r="P157" s="148"/>
      <c r="Q157" s="126"/>
      <c r="R157" s="129"/>
      <c r="S157" s="129"/>
      <c r="T157" s="97"/>
      <c r="U157" s="98"/>
      <c r="V157" s="1"/>
    </row>
    <row r="158" spans="1:22" ht="23.25">
      <c r="A158" s="1"/>
      <c r="B158" s="53"/>
      <c r="C158" s="53"/>
      <c r="D158" s="53"/>
      <c r="E158" s="53"/>
      <c r="F158" s="99"/>
      <c r="G158" s="99"/>
      <c r="H158" s="55"/>
      <c r="I158" s="55" t="s">
        <v>100</v>
      </c>
      <c r="J158" s="65"/>
      <c r="K158" s="99"/>
      <c r="L158" s="106"/>
      <c r="M158" s="112"/>
      <c r="N158" s="112"/>
      <c r="O158" s="102"/>
      <c r="P158" s="148"/>
      <c r="Q158" s="126"/>
      <c r="R158" s="129"/>
      <c r="S158" s="134"/>
      <c r="T158" s="97"/>
      <c r="U158" s="98"/>
      <c r="V158" s="1"/>
    </row>
    <row r="159" spans="1:22" ht="23.25">
      <c r="A159" s="1"/>
      <c r="B159" s="53"/>
      <c r="C159" s="53"/>
      <c r="D159" s="53"/>
      <c r="E159" s="53"/>
      <c r="F159" s="53"/>
      <c r="G159" s="53"/>
      <c r="H159" s="54"/>
      <c r="I159" s="55" t="s">
        <v>118</v>
      </c>
      <c r="J159" s="65"/>
      <c r="K159" s="99"/>
      <c r="L159" s="106"/>
      <c r="M159" s="112"/>
      <c r="N159" s="112"/>
      <c r="O159" s="102"/>
      <c r="P159" s="148"/>
      <c r="Q159" s="126"/>
      <c r="R159" s="128"/>
      <c r="S159" s="128"/>
      <c r="T159" s="98"/>
      <c r="U159" s="98"/>
      <c r="V159" s="1"/>
    </row>
    <row r="160" spans="1:22" ht="23.25">
      <c r="A160" s="1"/>
      <c r="B160" s="53"/>
      <c r="C160" s="53"/>
      <c r="D160" s="53"/>
      <c r="E160" s="53"/>
      <c r="F160" s="99"/>
      <c r="G160" s="99"/>
      <c r="H160" s="55"/>
      <c r="I160" s="55"/>
      <c r="J160" s="65"/>
      <c r="K160" s="99"/>
      <c r="L160" s="106"/>
      <c r="M160" s="112"/>
      <c r="N160" s="112"/>
      <c r="O160" s="102"/>
      <c r="P160" s="148"/>
      <c r="Q160" s="126"/>
      <c r="R160" s="128"/>
      <c r="S160" s="128"/>
      <c r="T160" s="98"/>
      <c r="U160" s="98"/>
      <c r="V160" s="1"/>
    </row>
    <row r="161" spans="1:22" ht="23.25">
      <c r="A161" s="1"/>
      <c r="B161" s="53"/>
      <c r="C161" s="53"/>
      <c r="D161" s="53"/>
      <c r="E161" s="53"/>
      <c r="F161" s="52"/>
      <c r="G161" s="52" t="s">
        <v>67</v>
      </c>
      <c r="H161" s="68"/>
      <c r="I161" s="69" t="s">
        <v>120</v>
      </c>
      <c r="J161" s="65"/>
      <c r="K161" s="121"/>
      <c r="L161" s="120"/>
      <c r="M161" s="120"/>
      <c r="N161" s="120"/>
      <c r="O161" s="149"/>
      <c r="P161" s="148"/>
      <c r="Q161" s="129">
        <f>+Q162</f>
        <v>627865</v>
      </c>
      <c r="R161" s="129">
        <f>+R162</f>
        <v>1117147.09</v>
      </c>
      <c r="S161" s="129">
        <f>+S162</f>
        <v>789795.6</v>
      </c>
      <c r="T161" s="97">
        <f>(S161/Q161)*100</f>
        <v>125.79067156156181</v>
      </c>
      <c r="U161" s="98">
        <f>+(S161/R161)*100</f>
        <v>70.69754798358736</v>
      </c>
      <c r="V161" s="1"/>
    </row>
    <row r="162" spans="1:22" ht="23.25">
      <c r="A162" s="1"/>
      <c r="B162" s="53"/>
      <c r="C162" s="53"/>
      <c r="D162" s="53"/>
      <c r="E162" s="53"/>
      <c r="F162" s="52"/>
      <c r="G162" s="52"/>
      <c r="H162" s="68"/>
      <c r="I162" s="55" t="s">
        <v>38</v>
      </c>
      <c r="J162" s="65"/>
      <c r="K162" s="121"/>
      <c r="L162" s="120"/>
      <c r="M162" s="120"/>
      <c r="N162" s="120"/>
      <c r="O162" s="149"/>
      <c r="P162" s="148"/>
      <c r="Q162" s="129">
        <v>627865</v>
      </c>
      <c r="R162" s="129">
        <v>1117147.09</v>
      </c>
      <c r="S162" s="129">
        <v>789795.6</v>
      </c>
      <c r="T162" s="97">
        <f>(S162/Q162)*100</f>
        <v>125.79067156156181</v>
      </c>
      <c r="U162" s="98">
        <f>+(S162/R162)*100</f>
        <v>70.69754798358736</v>
      </c>
      <c r="V162" s="1"/>
    </row>
    <row r="163" spans="1:22" ht="23.25">
      <c r="A163" s="1"/>
      <c r="B163" s="53"/>
      <c r="C163" s="53"/>
      <c r="D163" s="53"/>
      <c r="E163" s="53"/>
      <c r="F163" s="52"/>
      <c r="G163" s="52"/>
      <c r="H163" s="68"/>
      <c r="I163" s="55" t="s">
        <v>39</v>
      </c>
      <c r="J163" s="65"/>
      <c r="K163" s="53"/>
      <c r="L163" s="120"/>
      <c r="M163" s="120"/>
      <c r="N163" s="146"/>
      <c r="O163" s="123"/>
      <c r="P163" s="123"/>
      <c r="Q163" s="129"/>
      <c r="R163" s="129"/>
      <c r="S163" s="129"/>
      <c r="T163" s="98"/>
      <c r="U163" s="98"/>
      <c r="V163" s="1"/>
    </row>
    <row r="164" spans="1:22" ht="23.25">
      <c r="A164" s="1"/>
      <c r="B164" s="53"/>
      <c r="C164" s="53"/>
      <c r="D164" s="53"/>
      <c r="E164" s="53"/>
      <c r="F164" s="52"/>
      <c r="G164" s="63"/>
      <c r="H164" s="68"/>
      <c r="I164" s="69"/>
      <c r="J164" s="65"/>
      <c r="K164" s="53"/>
      <c r="L164" s="120"/>
      <c r="M164" s="120"/>
      <c r="N164" s="120"/>
      <c r="O164" s="123"/>
      <c r="P164" s="123"/>
      <c r="Q164" s="129"/>
      <c r="R164" s="129"/>
      <c r="S164" s="129"/>
      <c r="T164" s="98"/>
      <c r="U164" s="98"/>
      <c r="V164" s="1"/>
    </row>
    <row r="165" spans="1:22" ht="23.25">
      <c r="A165" s="1"/>
      <c r="B165" s="53"/>
      <c r="C165" s="53"/>
      <c r="D165" s="53"/>
      <c r="E165" s="53"/>
      <c r="F165" s="52"/>
      <c r="G165" s="52"/>
      <c r="H165" s="68"/>
      <c r="I165" s="55" t="s">
        <v>135</v>
      </c>
      <c r="J165" s="65"/>
      <c r="K165" s="53" t="s">
        <v>122</v>
      </c>
      <c r="L165" s="120">
        <v>95.8</v>
      </c>
      <c r="M165" s="120">
        <v>95.8</v>
      </c>
      <c r="N165" s="120">
        <v>98</v>
      </c>
      <c r="O165" s="112">
        <v>102.2</v>
      </c>
      <c r="P165" s="112">
        <v>102.2</v>
      </c>
      <c r="Q165" s="141">
        <f>+Q166</f>
        <v>627865</v>
      </c>
      <c r="R165" s="141">
        <f>+R166</f>
        <v>1117147</v>
      </c>
      <c r="S165" s="141">
        <f>+S166</f>
        <v>789795.6</v>
      </c>
      <c r="T165" s="97">
        <f>(S165/Q165)*100</f>
        <v>125.79067156156181</v>
      </c>
      <c r="U165" s="98">
        <f>+(S165/R165)*100</f>
        <v>70.69755367914877</v>
      </c>
      <c r="V165" s="1"/>
    </row>
    <row r="166" spans="1:22" ht="23.25">
      <c r="A166" s="1"/>
      <c r="B166" s="53"/>
      <c r="C166" s="53"/>
      <c r="D166" s="53"/>
      <c r="E166" s="53"/>
      <c r="F166" s="52"/>
      <c r="G166" s="52"/>
      <c r="H166" s="68"/>
      <c r="I166" s="55" t="s">
        <v>38</v>
      </c>
      <c r="J166" s="65"/>
      <c r="K166" s="53" t="s">
        <v>153</v>
      </c>
      <c r="L166" s="120"/>
      <c r="M166" s="120"/>
      <c r="N166" s="120"/>
      <c r="O166" s="97"/>
      <c r="P166" s="96"/>
      <c r="Q166" s="129">
        <v>627865</v>
      </c>
      <c r="R166" s="129">
        <v>1117147</v>
      </c>
      <c r="S166" s="129">
        <v>789795.6</v>
      </c>
      <c r="T166" s="97">
        <f>(S166/Q166)*100</f>
        <v>125.79067156156181</v>
      </c>
      <c r="U166" s="98">
        <f>+(S166/R166)*100</f>
        <v>70.69755367914877</v>
      </c>
      <c r="V166" s="1"/>
    </row>
    <row r="167" spans="1:22" ht="23.25">
      <c r="A167" s="1"/>
      <c r="B167" s="52"/>
      <c r="C167" s="52"/>
      <c r="D167" s="52"/>
      <c r="E167" s="52"/>
      <c r="F167" s="52"/>
      <c r="G167" s="52"/>
      <c r="H167" s="68"/>
      <c r="I167" s="55" t="s">
        <v>39</v>
      </c>
      <c r="J167" s="65"/>
      <c r="K167" s="75"/>
      <c r="L167" s="60"/>
      <c r="M167" s="60"/>
      <c r="N167" s="60"/>
      <c r="O167" s="60"/>
      <c r="P167" s="60"/>
      <c r="Q167" s="129"/>
      <c r="R167" s="129"/>
      <c r="S167" s="129"/>
      <c r="T167" s="98"/>
      <c r="U167" s="98"/>
      <c r="V167" s="1"/>
    </row>
    <row r="168" spans="1:22" ht="23.25">
      <c r="A168" s="1"/>
      <c r="B168" s="52"/>
      <c r="C168" s="52"/>
      <c r="D168" s="52"/>
      <c r="E168" s="52"/>
      <c r="F168" s="52"/>
      <c r="G168" s="52"/>
      <c r="H168" s="68"/>
      <c r="I168" s="69"/>
      <c r="J168" s="65"/>
      <c r="K168" s="57"/>
      <c r="L168" s="119"/>
      <c r="M168" s="119"/>
      <c r="N168" s="119"/>
      <c r="O168" s="60"/>
      <c r="P168" s="60"/>
      <c r="Q168" s="129"/>
      <c r="R168" s="129"/>
      <c r="S168" s="129"/>
      <c r="T168" s="98"/>
      <c r="U168" s="98"/>
      <c r="V168" s="1"/>
    </row>
    <row r="169" spans="1:22" ht="23.25">
      <c r="A169" s="1"/>
      <c r="B169" s="52"/>
      <c r="C169" s="52"/>
      <c r="D169" s="52"/>
      <c r="E169" s="52"/>
      <c r="F169" s="52"/>
      <c r="G169" s="52"/>
      <c r="H169" s="68"/>
      <c r="I169" s="55" t="s">
        <v>121</v>
      </c>
      <c r="J169" s="65"/>
      <c r="K169" s="121"/>
      <c r="L169" s="120"/>
      <c r="M169" s="120"/>
      <c r="N169" s="120"/>
      <c r="O169" s="97"/>
      <c r="P169" s="96"/>
      <c r="Q169" s="129"/>
      <c r="R169" s="129"/>
      <c r="S169" s="129"/>
      <c r="T169" s="98"/>
      <c r="U169" s="98"/>
      <c r="V169" s="1"/>
    </row>
    <row r="170" spans="1:22" ht="23.25">
      <c r="A170" s="1"/>
      <c r="B170" s="52"/>
      <c r="C170" s="52"/>
      <c r="D170" s="52"/>
      <c r="E170" s="52"/>
      <c r="F170" s="52"/>
      <c r="G170" s="52"/>
      <c r="H170" s="68"/>
      <c r="I170" s="55" t="s">
        <v>150</v>
      </c>
      <c r="J170" s="65"/>
      <c r="K170" s="121"/>
      <c r="L170" s="120"/>
      <c r="M170" s="120"/>
      <c r="N170" s="120"/>
      <c r="O170" s="60"/>
      <c r="P170" s="60"/>
      <c r="Q170" s="129"/>
      <c r="R170" s="129"/>
      <c r="S170" s="129"/>
      <c r="T170" s="97"/>
      <c r="U170" s="98"/>
      <c r="V170" s="1"/>
    </row>
    <row r="171" spans="1:22" ht="23.25">
      <c r="A171" s="1"/>
      <c r="B171" s="52"/>
      <c r="C171" s="52"/>
      <c r="D171" s="52"/>
      <c r="E171" s="52"/>
      <c r="F171" s="52"/>
      <c r="G171" s="52"/>
      <c r="H171" s="68"/>
      <c r="I171" s="55" t="s">
        <v>149</v>
      </c>
      <c r="J171" s="65"/>
      <c r="K171" s="57"/>
      <c r="L171" s="119"/>
      <c r="M171" s="119"/>
      <c r="N171" s="122"/>
      <c r="O171" s="60"/>
      <c r="P171" s="60"/>
      <c r="Q171" s="129"/>
      <c r="R171" s="129"/>
      <c r="S171" s="129"/>
      <c r="T171" s="98"/>
      <c r="U171" s="98"/>
      <c r="V171" s="1"/>
    </row>
    <row r="172" spans="1:22" ht="23.25">
      <c r="A172" s="1"/>
      <c r="B172" s="52"/>
      <c r="C172" s="52"/>
      <c r="D172" s="52"/>
      <c r="E172" s="53"/>
      <c r="F172" s="168"/>
      <c r="G172" s="168"/>
      <c r="J172" s="65"/>
      <c r="K172" s="57"/>
      <c r="L172" s="119"/>
      <c r="M172" s="119"/>
      <c r="N172" s="119"/>
      <c r="O172" s="60"/>
      <c r="P172" s="60"/>
      <c r="Q172" s="129">
        <f>+Q173</f>
        <v>10240969.19</v>
      </c>
      <c r="R172" s="129">
        <f>+R173</f>
        <v>10270383.86</v>
      </c>
      <c r="S172" s="129">
        <f>+S173</f>
        <v>10322232.355</v>
      </c>
      <c r="T172" s="97">
        <f>(S172/Q172)*100</f>
        <v>100.79351049194985</v>
      </c>
      <c r="U172" s="98">
        <f>+(S172/R172)*100</f>
        <v>100.50483502570857</v>
      </c>
      <c r="V172" s="1"/>
    </row>
    <row r="173" spans="1:22" ht="23.25">
      <c r="A173" s="1"/>
      <c r="B173" s="52"/>
      <c r="C173" s="52"/>
      <c r="D173" s="52"/>
      <c r="E173" s="52"/>
      <c r="F173" s="53" t="s">
        <v>68</v>
      </c>
      <c r="G173" s="53"/>
      <c r="H173" s="54"/>
      <c r="I173" s="55" t="s">
        <v>69</v>
      </c>
      <c r="J173" s="65"/>
      <c r="K173" s="53"/>
      <c r="L173" s="120"/>
      <c r="M173" s="120"/>
      <c r="N173" s="120"/>
      <c r="O173" s="97"/>
      <c r="P173" s="96"/>
      <c r="Q173" s="141">
        <v>10240969.19</v>
      </c>
      <c r="R173" s="141">
        <v>10270383.86</v>
      </c>
      <c r="S173" s="141">
        <v>10322232.355</v>
      </c>
      <c r="T173" s="97">
        <f>(S173/Q173)*100</f>
        <v>100.79351049194985</v>
      </c>
      <c r="U173" s="98">
        <f>+(S173/R173)*100</f>
        <v>100.50483502570857</v>
      </c>
      <c r="V173" s="1"/>
    </row>
    <row r="174" spans="1:22" ht="23.25">
      <c r="A174" s="1"/>
      <c r="B174" s="52"/>
      <c r="C174" s="52"/>
      <c r="D174" s="52"/>
      <c r="E174" s="52"/>
      <c r="F174" s="53"/>
      <c r="G174" s="53"/>
      <c r="H174" s="54"/>
      <c r="I174" s="55" t="s">
        <v>38</v>
      </c>
      <c r="J174" s="65"/>
      <c r="K174" s="57"/>
      <c r="L174" s="60"/>
      <c r="M174" s="60"/>
      <c r="N174" s="60"/>
      <c r="O174" s="60"/>
      <c r="P174" s="60"/>
      <c r="Q174" s="129"/>
      <c r="R174" s="129"/>
      <c r="S174" s="129"/>
      <c r="T174" s="97"/>
      <c r="U174" s="98"/>
      <c r="V174" s="1"/>
    </row>
    <row r="175" spans="1:22" ht="23.25">
      <c r="A175" s="1"/>
      <c r="B175" s="52"/>
      <c r="C175" s="52"/>
      <c r="D175" s="52"/>
      <c r="E175" s="52"/>
      <c r="F175" s="53"/>
      <c r="G175" s="53"/>
      <c r="H175" s="54"/>
      <c r="I175" s="55" t="s">
        <v>39</v>
      </c>
      <c r="J175" s="65"/>
      <c r="K175" s="53"/>
      <c r="L175" s="123"/>
      <c r="M175" s="123"/>
      <c r="N175" s="123"/>
      <c r="O175" s="97"/>
      <c r="P175" s="96"/>
      <c r="Q175" s="129"/>
      <c r="R175" s="129"/>
      <c r="S175" s="129"/>
      <c r="T175" s="98"/>
      <c r="U175" s="98"/>
      <c r="V175" s="1"/>
    </row>
    <row r="176" spans="1:22" ht="23.25">
      <c r="A176" s="1"/>
      <c r="B176" s="52"/>
      <c r="C176" s="52"/>
      <c r="D176" s="52"/>
      <c r="E176" s="52"/>
      <c r="F176" s="53"/>
      <c r="G176" s="168"/>
      <c r="J176" s="65"/>
      <c r="K176" s="53"/>
      <c r="L176" s="123"/>
      <c r="M176" s="123"/>
      <c r="N176" s="123"/>
      <c r="O176" s="97"/>
      <c r="P176" s="96"/>
      <c r="Q176" s="141">
        <f>+Q177</f>
        <v>10240969.19</v>
      </c>
      <c r="R176" s="141">
        <f>+R177</f>
        <v>10270383.86</v>
      </c>
      <c r="S176" s="141">
        <f>+S177</f>
        <v>10322232.355</v>
      </c>
      <c r="T176" s="97">
        <f>(S176/Q176)*100</f>
        <v>100.79351049194985</v>
      </c>
      <c r="U176" s="98">
        <f>+(S176/R176)*100</f>
        <v>100.50483502570857</v>
      </c>
      <c r="V176" s="1"/>
    </row>
    <row r="177" spans="1:22" ht="23.25">
      <c r="A177" s="1"/>
      <c r="B177" s="52"/>
      <c r="C177" s="52"/>
      <c r="D177" s="52"/>
      <c r="E177" s="52"/>
      <c r="F177" s="53"/>
      <c r="G177" s="53" t="s">
        <v>70</v>
      </c>
      <c r="H177" s="54"/>
      <c r="I177" s="55" t="s">
        <v>139</v>
      </c>
      <c r="J177" s="65"/>
      <c r="K177" s="53"/>
      <c r="L177" s="74"/>
      <c r="M177" s="74"/>
      <c r="N177" s="74"/>
      <c r="O177" s="74"/>
      <c r="P177" s="74"/>
      <c r="Q177" s="141">
        <v>10240969.19</v>
      </c>
      <c r="R177" s="141">
        <v>10270383.86</v>
      </c>
      <c r="S177" s="141">
        <v>10322232.355</v>
      </c>
      <c r="T177" s="97">
        <f>(S177/Q177)*100</f>
        <v>100.79351049194985</v>
      </c>
      <c r="U177" s="98">
        <f>+(S177/R177)*100</f>
        <v>100.50483502570857</v>
      </c>
      <c r="V177" s="1"/>
    </row>
    <row r="178" spans="1:22" ht="23.25">
      <c r="A178" s="1"/>
      <c r="B178" s="52"/>
      <c r="C178" s="52"/>
      <c r="D178" s="52"/>
      <c r="E178" s="52"/>
      <c r="F178" s="52"/>
      <c r="G178" s="53"/>
      <c r="H178" s="54"/>
      <c r="I178" s="55" t="s">
        <v>38</v>
      </c>
      <c r="J178" s="65"/>
      <c r="K178" s="53"/>
      <c r="L178" s="74"/>
      <c r="M178" s="74"/>
      <c r="N178" s="74"/>
      <c r="O178" s="74"/>
      <c r="P178" s="74"/>
      <c r="Q178" s="141"/>
      <c r="R178" s="141"/>
      <c r="S178" s="141"/>
      <c r="T178" s="97"/>
      <c r="U178" s="98"/>
      <c r="V178" s="1"/>
    </row>
    <row r="179" spans="1:22" ht="23.25">
      <c r="A179" s="1"/>
      <c r="B179" s="52"/>
      <c r="C179" s="52"/>
      <c r="D179" s="52"/>
      <c r="E179" s="52"/>
      <c r="F179" s="52"/>
      <c r="G179" s="52"/>
      <c r="H179" s="68"/>
      <c r="I179" s="55" t="s">
        <v>39</v>
      </c>
      <c r="J179" s="65"/>
      <c r="K179" s="57"/>
      <c r="L179" s="74"/>
      <c r="M179" s="74"/>
      <c r="N179" s="74"/>
      <c r="O179" s="74"/>
      <c r="P179" s="74"/>
      <c r="Q179" s="141"/>
      <c r="R179" s="141"/>
      <c r="S179" s="141"/>
      <c r="T179" s="78"/>
      <c r="U179" s="60"/>
      <c r="V179" s="1"/>
    </row>
    <row r="180" spans="1:22" ht="23.25">
      <c r="A180" s="1"/>
      <c r="B180" s="79"/>
      <c r="C180" s="79"/>
      <c r="D180" s="79"/>
      <c r="E180" s="79"/>
      <c r="F180" s="79"/>
      <c r="G180" s="80"/>
      <c r="H180" s="81"/>
      <c r="I180" s="82"/>
      <c r="J180" s="83"/>
      <c r="K180" s="84"/>
      <c r="L180" s="85"/>
      <c r="M180" s="85"/>
      <c r="N180" s="85"/>
      <c r="O180" s="85"/>
      <c r="P180" s="85"/>
      <c r="Q180" s="153"/>
      <c r="R180" s="153"/>
      <c r="S180" s="153"/>
      <c r="T180" s="86"/>
      <c r="U180" s="85"/>
      <c r="V180" s="1"/>
    </row>
    <row r="181" spans="1:22" ht="23.25">
      <c r="A181" s="20"/>
      <c r="B181" s="18"/>
      <c r="C181" s="18"/>
      <c r="D181" s="18"/>
      <c r="E181" s="18"/>
      <c r="F181" s="18"/>
      <c r="G181" s="18"/>
      <c r="H181" s="20"/>
      <c r="I181" s="20"/>
      <c r="J181" s="92"/>
      <c r="K181" s="18"/>
      <c r="L181" s="18"/>
      <c r="M181" s="18"/>
      <c r="N181" s="18"/>
      <c r="O181" s="18"/>
      <c r="P181" s="18"/>
      <c r="Q181" s="159"/>
      <c r="R181" s="159"/>
      <c r="S181" s="159"/>
      <c r="T181" s="18"/>
      <c r="U181" s="18"/>
      <c r="V181" s="20"/>
    </row>
    <row r="182" spans="1:22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55"/>
      <c r="R182" s="155"/>
      <c r="S182" s="155"/>
      <c r="T182" s="90"/>
      <c r="U182" s="91" t="s">
        <v>133</v>
      </c>
      <c r="V182" s="1"/>
    </row>
    <row r="183" spans="1:22" ht="23.25">
      <c r="A183" s="1"/>
      <c r="B183" s="9"/>
      <c r="C183" s="10"/>
      <c r="D183" s="10"/>
      <c r="E183" s="10"/>
      <c r="F183" s="10"/>
      <c r="G183" s="11"/>
      <c r="H183" s="12"/>
      <c r="I183" s="12"/>
      <c r="J183" s="10"/>
      <c r="K183" s="9" t="s">
        <v>3</v>
      </c>
      <c r="L183" s="13"/>
      <c r="M183" s="13"/>
      <c r="N183" s="13"/>
      <c r="O183" s="13"/>
      <c r="P183" s="14"/>
      <c r="Q183" s="156" t="s">
        <v>4</v>
      </c>
      <c r="R183" s="157"/>
      <c r="S183" s="157"/>
      <c r="T183" s="10"/>
      <c r="U183" s="16"/>
      <c r="V183" s="1"/>
    </row>
    <row r="184" spans="1:22" ht="23.25">
      <c r="A184" s="1"/>
      <c r="B184" s="17" t="s">
        <v>5</v>
      </c>
      <c r="C184" s="18"/>
      <c r="D184" s="18"/>
      <c r="E184" s="18"/>
      <c r="F184" s="18"/>
      <c r="G184" s="19"/>
      <c r="H184" s="20"/>
      <c r="I184" s="20"/>
      <c r="J184" s="21"/>
      <c r="K184" s="22"/>
      <c r="L184" s="23" t="s">
        <v>6</v>
      </c>
      <c r="M184" s="23"/>
      <c r="N184" s="23"/>
      <c r="O184" s="23"/>
      <c r="P184" s="24"/>
      <c r="Q184" s="158" t="s">
        <v>7</v>
      </c>
      <c r="R184" s="159"/>
      <c r="S184" s="159"/>
      <c r="T184" s="18"/>
      <c r="U184" s="25"/>
      <c r="V184" s="1"/>
    </row>
    <row r="185" spans="1:22" ht="23.25">
      <c r="A185" s="1"/>
      <c r="B185" s="26" t="s">
        <v>8</v>
      </c>
      <c r="C185" s="27"/>
      <c r="D185" s="27"/>
      <c r="E185" s="27"/>
      <c r="F185" s="27"/>
      <c r="G185" s="28"/>
      <c r="H185" s="1"/>
      <c r="I185" s="2" t="s">
        <v>9</v>
      </c>
      <c r="J185" s="18"/>
      <c r="K185" s="29" t="s">
        <v>10</v>
      </c>
      <c r="L185" s="30"/>
      <c r="M185" s="31"/>
      <c r="N185" s="32"/>
      <c r="O185" s="29" t="s">
        <v>11</v>
      </c>
      <c r="P185" s="25"/>
      <c r="Q185" s="160" t="s">
        <v>12</v>
      </c>
      <c r="R185" s="161"/>
      <c r="S185" s="161"/>
      <c r="T185" s="27"/>
      <c r="U185" s="33"/>
      <c r="V185" s="1"/>
    </row>
    <row r="186" spans="1:22" ht="23.25">
      <c r="A186" s="1"/>
      <c r="B186" s="34"/>
      <c r="C186" s="34"/>
      <c r="D186" s="34"/>
      <c r="E186" s="34"/>
      <c r="F186" s="34"/>
      <c r="G186" s="30"/>
      <c r="H186" s="34"/>
      <c r="I186" s="35"/>
      <c r="J186" s="36"/>
      <c r="K186" s="37" t="s">
        <v>13</v>
      </c>
      <c r="L186" s="38" t="s">
        <v>14</v>
      </c>
      <c r="M186" s="38" t="s">
        <v>15</v>
      </c>
      <c r="N186" s="37" t="s">
        <v>16</v>
      </c>
      <c r="O186" s="26" t="s">
        <v>17</v>
      </c>
      <c r="P186" s="33"/>
      <c r="Q186" s="162"/>
      <c r="R186" s="163"/>
      <c r="S186" s="162"/>
      <c r="T186" s="40" t="s">
        <v>18</v>
      </c>
      <c r="U186" s="41"/>
      <c r="V186" s="1"/>
    </row>
    <row r="187" spans="1:22" ht="23.25">
      <c r="A187" s="1"/>
      <c r="B187" s="17" t="s">
        <v>19</v>
      </c>
      <c r="C187" s="17" t="s">
        <v>20</v>
      </c>
      <c r="D187" s="17" t="s">
        <v>21</v>
      </c>
      <c r="E187" s="17" t="s">
        <v>22</v>
      </c>
      <c r="F187" s="37" t="s">
        <v>23</v>
      </c>
      <c r="G187" s="42" t="s">
        <v>24</v>
      </c>
      <c r="H187" s="34"/>
      <c r="I187" s="1"/>
      <c r="J187" s="36"/>
      <c r="K187" s="38" t="s">
        <v>25</v>
      </c>
      <c r="L187" s="38"/>
      <c r="M187" s="34"/>
      <c r="N187" s="38"/>
      <c r="O187" s="35" t="s">
        <v>26</v>
      </c>
      <c r="P187" s="43" t="s">
        <v>26</v>
      </c>
      <c r="Q187" s="164" t="s">
        <v>14</v>
      </c>
      <c r="R187" s="165" t="s">
        <v>27</v>
      </c>
      <c r="S187" s="164" t="s">
        <v>28</v>
      </c>
      <c r="T187" s="26" t="s">
        <v>29</v>
      </c>
      <c r="U187" s="33"/>
      <c r="V187" s="1"/>
    </row>
    <row r="188" spans="1:22" ht="23.25">
      <c r="A188" s="1"/>
      <c r="B188" s="44"/>
      <c r="C188" s="44"/>
      <c r="D188" s="44"/>
      <c r="E188" s="44"/>
      <c r="F188" s="44"/>
      <c r="G188" s="45"/>
      <c r="H188" s="44"/>
      <c r="I188" s="46"/>
      <c r="J188" s="47"/>
      <c r="K188" s="48"/>
      <c r="L188" s="48"/>
      <c r="M188" s="45"/>
      <c r="N188" s="49"/>
      <c r="O188" s="47" t="s">
        <v>30</v>
      </c>
      <c r="P188" s="50" t="s">
        <v>31</v>
      </c>
      <c r="Q188" s="166"/>
      <c r="R188" s="167"/>
      <c r="S188" s="167"/>
      <c r="T188" s="51" t="s">
        <v>32</v>
      </c>
      <c r="U188" s="51" t="s">
        <v>33</v>
      </c>
      <c r="V188" s="1"/>
    </row>
    <row r="189" spans="1:22" ht="23.25">
      <c r="A189" s="1"/>
      <c r="B189" s="52"/>
      <c r="C189" s="52"/>
      <c r="D189" s="52"/>
      <c r="E189" s="52"/>
      <c r="F189" s="52"/>
      <c r="G189" s="53"/>
      <c r="H189" s="54"/>
      <c r="I189" s="55"/>
      <c r="J189" s="56"/>
      <c r="K189" s="57"/>
      <c r="L189" s="58"/>
      <c r="M189" s="59"/>
      <c r="N189" s="60"/>
      <c r="O189" s="61"/>
      <c r="P189" s="62"/>
      <c r="Q189" s="139"/>
      <c r="R189" s="139"/>
      <c r="S189" s="139"/>
      <c r="T189" s="58"/>
      <c r="U189" s="60"/>
      <c r="V189" s="1"/>
    </row>
    <row r="190" spans="1:22" ht="23.25">
      <c r="A190" s="1"/>
      <c r="B190" s="52" t="s">
        <v>48</v>
      </c>
      <c r="C190" s="52" t="s">
        <v>40</v>
      </c>
      <c r="D190" s="63"/>
      <c r="E190" s="52" t="s">
        <v>42</v>
      </c>
      <c r="F190" s="53" t="s">
        <v>68</v>
      </c>
      <c r="G190" s="53" t="s">
        <v>127</v>
      </c>
      <c r="H190" s="54"/>
      <c r="I190" s="69" t="s">
        <v>104</v>
      </c>
      <c r="J190" s="65"/>
      <c r="K190" s="53" t="s">
        <v>123</v>
      </c>
      <c r="L190" s="124">
        <v>100</v>
      </c>
      <c r="M190" s="124">
        <v>100</v>
      </c>
      <c r="N190" s="124">
        <v>84.6</v>
      </c>
      <c r="O190" s="112">
        <v>84.6</v>
      </c>
      <c r="P190" s="112">
        <v>84.6</v>
      </c>
      <c r="Q190" s="141">
        <f>+Q191</f>
        <v>10240969.19</v>
      </c>
      <c r="R190" s="141">
        <f>+R191</f>
        <v>10270383.86</v>
      </c>
      <c r="S190" s="141">
        <f>+S191</f>
        <v>10322232.355</v>
      </c>
      <c r="T190" s="97">
        <f>(S190/Q190)*100</f>
        <v>100.79351049194985</v>
      </c>
      <c r="U190" s="98">
        <f>+(S190/R190)*100</f>
        <v>100.50483502570857</v>
      </c>
      <c r="V190" s="1"/>
    </row>
    <row r="191" spans="1:22" ht="23.25">
      <c r="A191" s="1"/>
      <c r="B191" s="52"/>
      <c r="C191" s="52"/>
      <c r="D191" s="52"/>
      <c r="E191" s="63"/>
      <c r="F191" s="53"/>
      <c r="G191" s="53"/>
      <c r="H191" s="54"/>
      <c r="I191" s="55" t="s">
        <v>84</v>
      </c>
      <c r="J191" s="65"/>
      <c r="K191" s="53" t="s">
        <v>153</v>
      </c>
      <c r="L191" s="124"/>
      <c r="M191" s="124"/>
      <c r="N191" s="124"/>
      <c r="O191" s="149"/>
      <c r="P191" s="148"/>
      <c r="Q191" s="141">
        <v>10240969.19</v>
      </c>
      <c r="R191" s="141">
        <v>10270383.86</v>
      </c>
      <c r="S191" s="141">
        <v>10322232.355</v>
      </c>
      <c r="T191" s="97">
        <f>(S191/Q191)*100</f>
        <v>100.79351049194985</v>
      </c>
      <c r="U191" s="98">
        <f>+(S191/R191)*100</f>
        <v>100.50483502570857</v>
      </c>
      <c r="V191" s="1"/>
    </row>
    <row r="192" spans="1:22" ht="23.25">
      <c r="A192" s="1"/>
      <c r="B192" s="52"/>
      <c r="C192" s="52"/>
      <c r="D192" s="52"/>
      <c r="E192" s="63"/>
      <c r="F192" s="53"/>
      <c r="G192" s="53"/>
      <c r="H192" s="54"/>
      <c r="I192" s="55" t="s">
        <v>85</v>
      </c>
      <c r="J192" s="65"/>
      <c r="K192" s="53"/>
      <c r="L192" s="124"/>
      <c r="M192" s="124"/>
      <c r="N192" s="124"/>
      <c r="O192" s="124"/>
      <c r="P192" s="124"/>
      <c r="Q192" s="129"/>
      <c r="R192" s="129"/>
      <c r="S192" s="129"/>
      <c r="T192" s="98"/>
      <c r="U192" s="98"/>
      <c r="V192" s="1"/>
    </row>
    <row r="193" spans="1:22" ht="23.25">
      <c r="A193" s="1"/>
      <c r="B193" s="52"/>
      <c r="C193" s="52"/>
      <c r="D193" s="52"/>
      <c r="E193" s="63"/>
      <c r="F193" s="53"/>
      <c r="G193" s="53"/>
      <c r="H193" s="54"/>
      <c r="I193" s="55"/>
      <c r="J193" s="65"/>
      <c r="K193" s="53"/>
      <c r="L193" s="123"/>
      <c r="M193" s="123"/>
      <c r="N193" s="123"/>
      <c r="O193" s="123"/>
      <c r="P193" s="123"/>
      <c r="Q193" s="142"/>
      <c r="R193" s="142"/>
      <c r="S193" s="142"/>
      <c r="T193" s="125"/>
      <c r="U193" s="125"/>
      <c r="V193" s="1"/>
    </row>
    <row r="194" spans="1:22" ht="23.25">
      <c r="A194" s="1"/>
      <c r="B194" s="52"/>
      <c r="C194" s="52"/>
      <c r="D194" s="52"/>
      <c r="E194" s="52"/>
      <c r="F194" s="53"/>
      <c r="G194" s="53"/>
      <c r="H194" s="54"/>
      <c r="I194" s="88" t="s">
        <v>152</v>
      </c>
      <c r="J194" s="65"/>
      <c r="K194" s="53"/>
      <c r="L194" s="123"/>
      <c r="M194" s="123"/>
      <c r="N194" s="123"/>
      <c r="O194" s="123"/>
      <c r="P194" s="123"/>
      <c r="Q194" s="142"/>
      <c r="R194" s="142"/>
      <c r="S194" s="142">
        <f>S15+S35</f>
        <v>0</v>
      </c>
      <c r="T194" s="125"/>
      <c r="U194" s="125"/>
      <c r="V194" s="1"/>
    </row>
    <row r="195" spans="1:22" ht="23.25">
      <c r="A195" s="1"/>
      <c r="B195" s="52"/>
      <c r="C195" s="52"/>
      <c r="D195" s="52"/>
      <c r="E195" s="52"/>
      <c r="F195" s="53"/>
      <c r="G195" s="53"/>
      <c r="H195" s="54"/>
      <c r="I195" t="s">
        <v>151</v>
      </c>
      <c r="J195" s="65"/>
      <c r="K195" s="53"/>
      <c r="L195" s="143"/>
      <c r="M195" s="144"/>
      <c r="N195" s="123"/>
      <c r="O195" s="143"/>
      <c r="P195" s="150"/>
      <c r="Q195" s="129"/>
      <c r="R195" s="129"/>
      <c r="S195" s="129"/>
      <c r="T195" s="97"/>
      <c r="U195" s="98"/>
      <c r="V195" s="1"/>
    </row>
    <row r="196" spans="1:22" ht="23.25">
      <c r="A196" s="1"/>
      <c r="B196" s="63"/>
      <c r="C196" s="63"/>
      <c r="D196" s="63"/>
      <c r="E196" s="63"/>
      <c r="F196" s="52"/>
      <c r="G196" s="52"/>
      <c r="H196" s="68"/>
      <c r="I196" s="55" t="s">
        <v>105</v>
      </c>
      <c r="J196" s="65"/>
      <c r="K196" s="53"/>
      <c r="L196" s="123"/>
      <c r="M196" s="123"/>
      <c r="N196" s="123"/>
      <c r="O196" s="123"/>
      <c r="P196" s="123"/>
      <c r="Q196" s="129"/>
      <c r="R196" s="129"/>
      <c r="S196" s="129"/>
      <c r="T196" s="98"/>
      <c r="U196" s="98"/>
      <c r="V196" s="1"/>
    </row>
    <row r="197" spans="1:22" ht="23.25">
      <c r="A197" s="1"/>
      <c r="B197" s="52"/>
      <c r="C197" s="52"/>
      <c r="D197" s="52"/>
      <c r="E197" s="53"/>
      <c r="F197" s="168"/>
      <c r="G197" s="168"/>
      <c r="J197" s="65"/>
      <c r="K197" s="53"/>
      <c r="L197" s="123"/>
      <c r="M197" s="123"/>
      <c r="N197" s="123"/>
      <c r="O197" s="123"/>
      <c r="P197" s="123"/>
      <c r="Q197" s="129">
        <f>+Q198</f>
        <v>69637066.432</v>
      </c>
      <c r="R197" s="129">
        <f>+R198</f>
        <v>72692103.762</v>
      </c>
      <c r="S197" s="129">
        <f>+S198</f>
        <v>57796139.788</v>
      </c>
      <c r="T197" s="97">
        <f>(S197/Q197)*100</f>
        <v>82.99622995238813</v>
      </c>
      <c r="U197" s="98">
        <f>+(S197/R197)*100</f>
        <v>79.50814022005662</v>
      </c>
      <c r="V197" s="1"/>
    </row>
    <row r="198" spans="1:22" ht="23.25">
      <c r="A198" s="1"/>
      <c r="B198" s="52"/>
      <c r="C198" s="52"/>
      <c r="D198" s="52"/>
      <c r="E198" s="53"/>
      <c r="F198" s="53" t="s">
        <v>71</v>
      </c>
      <c r="G198" s="64"/>
      <c r="H198" s="69"/>
      <c r="I198" s="69" t="s">
        <v>72</v>
      </c>
      <c r="J198" s="65"/>
      <c r="K198" s="53"/>
      <c r="L198" s="123"/>
      <c r="M198" s="123"/>
      <c r="N198" s="123"/>
      <c r="O198" s="123"/>
      <c r="P198" s="123"/>
      <c r="Q198" s="129">
        <v>69637066.432</v>
      </c>
      <c r="R198" s="129">
        <v>72692103.762</v>
      </c>
      <c r="S198" s="129">
        <v>57796139.788</v>
      </c>
      <c r="T198" s="97">
        <f>(S198/Q198)*100</f>
        <v>82.99622995238813</v>
      </c>
      <c r="U198" s="98">
        <f>+(S198/R198)*100</f>
        <v>79.50814022005662</v>
      </c>
      <c r="V198" s="1"/>
    </row>
    <row r="199" spans="1:22" ht="23.25">
      <c r="A199" s="1"/>
      <c r="B199" s="52"/>
      <c r="C199" s="52"/>
      <c r="D199" s="52"/>
      <c r="E199" s="53"/>
      <c r="F199" s="53"/>
      <c r="G199" s="53"/>
      <c r="H199" s="69"/>
      <c r="I199" s="55" t="s">
        <v>38</v>
      </c>
      <c r="J199" s="65"/>
      <c r="K199" s="53"/>
      <c r="L199" s="123"/>
      <c r="M199" s="123"/>
      <c r="N199" s="123"/>
      <c r="O199" s="123"/>
      <c r="P199" s="123"/>
      <c r="Q199" s="129"/>
      <c r="R199" s="129"/>
      <c r="S199" s="129"/>
      <c r="T199" s="97"/>
      <c r="U199" s="98"/>
      <c r="V199" s="1"/>
    </row>
    <row r="200" spans="1:22" ht="23.25">
      <c r="A200" s="1"/>
      <c r="B200" s="52"/>
      <c r="C200" s="52"/>
      <c r="D200" s="52"/>
      <c r="E200" s="53"/>
      <c r="F200" s="53"/>
      <c r="G200" s="53"/>
      <c r="H200" s="69"/>
      <c r="I200" s="55" t="s">
        <v>39</v>
      </c>
      <c r="J200" s="65"/>
      <c r="K200" s="53"/>
      <c r="L200" s="123"/>
      <c r="M200" s="123"/>
      <c r="N200" s="123"/>
      <c r="O200" s="123"/>
      <c r="P200" s="123"/>
      <c r="Q200" s="129"/>
      <c r="R200" s="129"/>
      <c r="S200" s="129"/>
      <c r="T200" s="98"/>
      <c r="U200" s="98"/>
      <c r="V200" s="1"/>
    </row>
    <row r="201" spans="1:22" ht="23.25">
      <c r="A201" s="1"/>
      <c r="B201" s="52"/>
      <c r="C201" s="52"/>
      <c r="D201" s="52"/>
      <c r="E201" s="53"/>
      <c r="F201" s="53"/>
      <c r="G201" s="168"/>
      <c r="J201" s="65"/>
      <c r="K201" s="53"/>
      <c r="L201" s="123"/>
      <c r="M201" s="123"/>
      <c r="N201" s="123"/>
      <c r="O201" s="123"/>
      <c r="P201" s="123"/>
      <c r="Q201" s="129">
        <f>+Q202</f>
        <v>69637066.432</v>
      </c>
      <c r="R201" s="129">
        <f>+R202</f>
        <v>72692103.762</v>
      </c>
      <c r="S201" s="129">
        <f>+S202</f>
        <v>57796139.788</v>
      </c>
      <c r="T201" s="97">
        <f>(S201/Q201)*100</f>
        <v>82.99622995238813</v>
      </c>
      <c r="U201" s="98">
        <f>+(S201/R201)*100</f>
        <v>79.50814022005662</v>
      </c>
      <c r="V201" s="1"/>
    </row>
    <row r="202" spans="1:22" ht="23.25">
      <c r="A202" s="1"/>
      <c r="B202" s="52"/>
      <c r="C202" s="52"/>
      <c r="D202" s="52"/>
      <c r="E202" s="53"/>
      <c r="F202" s="53"/>
      <c r="G202" s="53" t="s">
        <v>137</v>
      </c>
      <c r="H202" s="69"/>
      <c r="I202" s="69" t="s">
        <v>148</v>
      </c>
      <c r="J202" s="65"/>
      <c r="K202" s="53"/>
      <c r="L202" s="123"/>
      <c r="M202" s="123"/>
      <c r="N202" s="123"/>
      <c r="O202" s="123"/>
      <c r="P202" s="123"/>
      <c r="Q202" s="129">
        <v>69637066.432</v>
      </c>
      <c r="R202" s="129">
        <v>72692103.762</v>
      </c>
      <c r="S202" s="129">
        <v>57796139.788</v>
      </c>
      <c r="T202" s="97">
        <f>(S202/Q202)*100</f>
        <v>82.99622995238813</v>
      </c>
      <c r="U202" s="98">
        <f>+(S202/R202)*100</f>
        <v>79.50814022005662</v>
      </c>
      <c r="V202" s="1"/>
    </row>
    <row r="203" spans="1:22" ht="23.25">
      <c r="A203" s="1"/>
      <c r="B203" s="52"/>
      <c r="C203" s="52"/>
      <c r="D203" s="52"/>
      <c r="E203" s="53"/>
      <c r="F203" s="53"/>
      <c r="G203" s="53"/>
      <c r="H203" s="69"/>
      <c r="I203" s="55" t="s">
        <v>38</v>
      </c>
      <c r="J203" s="65"/>
      <c r="K203" s="53"/>
      <c r="L203" s="123"/>
      <c r="M203" s="123"/>
      <c r="N203" s="123"/>
      <c r="O203" s="123"/>
      <c r="P203" s="123"/>
      <c r="Q203" s="129"/>
      <c r="R203" s="129"/>
      <c r="S203" s="129"/>
      <c r="T203" s="98"/>
      <c r="U203" s="98"/>
      <c r="V203" s="1"/>
    </row>
    <row r="204" spans="1:22" ht="23.25">
      <c r="A204" s="1"/>
      <c r="B204" s="52"/>
      <c r="C204" s="52"/>
      <c r="D204" s="52"/>
      <c r="E204" s="53"/>
      <c r="F204" s="53"/>
      <c r="G204" s="53"/>
      <c r="H204" s="69"/>
      <c r="I204" s="55" t="s">
        <v>39</v>
      </c>
      <c r="J204" s="65"/>
      <c r="K204" s="53"/>
      <c r="L204" s="123"/>
      <c r="M204" s="123"/>
      <c r="N204" s="123"/>
      <c r="O204" s="123"/>
      <c r="P204" s="123"/>
      <c r="Q204" s="129"/>
      <c r="R204" s="129"/>
      <c r="S204" s="129"/>
      <c r="T204" s="97"/>
      <c r="U204" s="98"/>
      <c r="V204" s="1"/>
    </row>
    <row r="205" spans="1:22" ht="23.25">
      <c r="A205" s="1"/>
      <c r="B205" s="52"/>
      <c r="C205" s="52"/>
      <c r="D205" s="52"/>
      <c r="E205" s="53"/>
      <c r="F205" s="53"/>
      <c r="G205" s="64"/>
      <c r="H205" s="69"/>
      <c r="J205" s="65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"/>
    </row>
    <row r="206" spans="1:22" ht="23.25">
      <c r="A206" s="1"/>
      <c r="B206" s="52"/>
      <c r="C206" s="52"/>
      <c r="D206" s="52"/>
      <c r="E206" s="53"/>
      <c r="F206" s="53"/>
      <c r="G206" s="53"/>
      <c r="H206" s="69"/>
      <c r="I206" s="69" t="s">
        <v>106</v>
      </c>
      <c r="J206" s="65"/>
      <c r="K206" s="53" t="s">
        <v>124</v>
      </c>
      <c r="L206" s="123">
        <v>96</v>
      </c>
      <c r="M206" s="123">
        <v>96</v>
      </c>
      <c r="N206" s="123">
        <v>101.7</v>
      </c>
      <c r="O206" s="112">
        <v>105.9</v>
      </c>
      <c r="P206" s="112">
        <v>105.9</v>
      </c>
      <c r="Q206" s="129">
        <f>+Q207</f>
        <v>69637066.432</v>
      </c>
      <c r="R206" s="129">
        <f>+R207</f>
        <v>72692103.762</v>
      </c>
      <c r="S206" s="129">
        <f>+S207</f>
        <v>57796139.788</v>
      </c>
      <c r="T206" s="97">
        <f>(S206/Q206)*100</f>
        <v>82.99622995238813</v>
      </c>
      <c r="U206" s="98">
        <f>+(S206/R206)*100</f>
        <v>79.50814022005662</v>
      </c>
      <c r="V206" s="1"/>
    </row>
    <row r="207" spans="1:22" ht="23.25">
      <c r="A207" s="1"/>
      <c r="B207" s="52"/>
      <c r="C207" s="52"/>
      <c r="D207" s="52"/>
      <c r="E207" s="53"/>
      <c r="F207" s="53"/>
      <c r="G207" s="53"/>
      <c r="H207" s="69"/>
      <c r="I207" s="55" t="s">
        <v>84</v>
      </c>
      <c r="J207" s="65"/>
      <c r="K207" s="53" t="s">
        <v>153</v>
      </c>
      <c r="L207" s="123"/>
      <c r="M207" s="123"/>
      <c r="N207" s="123"/>
      <c r="O207" s="123"/>
      <c r="P207" s="123"/>
      <c r="Q207" s="129">
        <v>69637066.432</v>
      </c>
      <c r="R207" s="129">
        <v>72692103.762</v>
      </c>
      <c r="S207" s="129">
        <v>57796139.788</v>
      </c>
      <c r="T207" s="97">
        <f>(S207/Q207)*100</f>
        <v>82.99622995238813</v>
      </c>
      <c r="U207" s="98">
        <f>+(S207/R207)*100</f>
        <v>79.50814022005662</v>
      </c>
      <c r="V207" s="1"/>
    </row>
    <row r="208" spans="1:22" ht="23.25">
      <c r="A208" s="1"/>
      <c r="B208" s="52"/>
      <c r="C208" s="52"/>
      <c r="D208" s="52"/>
      <c r="E208" s="53"/>
      <c r="F208" s="53"/>
      <c r="G208" s="53"/>
      <c r="H208" s="69"/>
      <c r="I208" s="55" t="s">
        <v>85</v>
      </c>
      <c r="J208" s="65"/>
      <c r="K208" s="53"/>
      <c r="L208" s="123"/>
      <c r="M208" s="123"/>
      <c r="N208" s="123"/>
      <c r="O208" s="123"/>
      <c r="P208" s="123"/>
      <c r="Q208" s="129"/>
      <c r="R208" s="129"/>
      <c r="S208" s="129"/>
      <c r="T208" s="60"/>
      <c r="U208" s="60"/>
      <c r="V208" s="1"/>
    </row>
    <row r="209" spans="1:22" ht="23.25">
      <c r="A209" s="1"/>
      <c r="B209" s="52"/>
      <c r="C209" s="52"/>
      <c r="D209" s="52"/>
      <c r="E209" s="53"/>
      <c r="F209" s="53"/>
      <c r="G209" s="53"/>
      <c r="H209" s="69"/>
      <c r="J209" s="65"/>
      <c r="K209" s="53"/>
      <c r="L209" s="123"/>
      <c r="M209" s="123"/>
      <c r="N209" s="123"/>
      <c r="O209" s="123"/>
      <c r="P209" s="123"/>
      <c r="Q209" s="129"/>
      <c r="R209" s="129"/>
      <c r="S209" s="129"/>
      <c r="T209" s="60"/>
      <c r="U209" s="60"/>
      <c r="V209" s="1"/>
    </row>
    <row r="210" spans="1:22" ht="23.25">
      <c r="A210" s="1"/>
      <c r="B210" s="52"/>
      <c r="C210" s="52"/>
      <c r="D210" s="52"/>
      <c r="E210" s="53"/>
      <c r="F210" s="53"/>
      <c r="G210" s="53"/>
      <c r="H210" s="69"/>
      <c r="I210" s="55" t="s">
        <v>107</v>
      </c>
      <c r="J210" s="65"/>
      <c r="K210" s="53"/>
      <c r="L210" s="123"/>
      <c r="M210" s="123"/>
      <c r="N210" s="123"/>
      <c r="O210" s="123"/>
      <c r="P210" s="123"/>
      <c r="Q210" s="129"/>
      <c r="R210" s="129"/>
      <c r="S210" s="129"/>
      <c r="T210" s="60"/>
      <c r="U210" s="60"/>
      <c r="V210" s="1"/>
    </row>
    <row r="211" spans="1:22" ht="23.25">
      <c r="A211" s="1"/>
      <c r="B211" s="52"/>
      <c r="C211" s="52"/>
      <c r="D211" s="52"/>
      <c r="E211" s="53"/>
      <c r="F211" s="53"/>
      <c r="G211" s="53"/>
      <c r="H211" s="69"/>
      <c r="I211" s="177" t="s">
        <v>108</v>
      </c>
      <c r="J211" s="65"/>
      <c r="K211" s="145"/>
      <c r="L211" s="123"/>
      <c r="M211" s="123"/>
      <c r="N211" s="123"/>
      <c r="O211" s="123"/>
      <c r="P211" s="123"/>
      <c r="Q211" s="129"/>
      <c r="R211" s="129"/>
      <c r="S211" s="129"/>
      <c r="T211" s="97"/>
      <c r="U211" s="98"/>
      <c r="V211" s="1"/>
    </row>
    <row r="212" spans="1:22" ht="23.25">
      <c r="A212" s="1"/>
      <c r="B212" s="52"/>
      <c r="C212" s="52"/>
      <c r="D212" s="52"/>
      <c r="E212" s="53"/>
      <c r="F212" s="53"/>
      <c r="G212" s="53"/>
      <c r="H212" s="69"/>
      <c r="I212" s="55" t="s">
        <v>109</v>
      </c>
      <c r="J212" s="65"/>
      <c r="K212" s="53"/>
      <c r="L212" s="123"/>
      <c r="M212" s="123"/>
      <c r="N212" s="123"/>
      <c r="O212" s="123"/>
      <c r="P212" s="123"/>
      <c r="Q212" s="129"/>
      <c r="R212" s="129"/>
      <c r="S212" s="129"/>
      <c r="T212" s="60"/>
      <c r="U212" s="60"/>
      <c r="V212" s="1"/>
    </row>
    <row r="213" spans="1:22" ht="23.25">
      <c r="A213" s="1"/>
      <c r="B213" s="52"/>
      <c r="C213" s="52"/>
      <c r="D213" s="52"/>
      <c r="E213" s="53"/>
      <c r="F213" s="53"/>
      <c r="G213" s="53"/>
      <c r="H213" s="69"/>
      <c r="I213" s="69" t="s">
        <v>110</v>
      </c>
      <c r="J213" s="65"/>
      <c r="K213" s="53"/>
      <c r="L213" s="123"/>
      <c r="M213" s="123"/>
      <c r="N213" s="143"/>
      <c r="O213" s="123"/>
      <c r="P213" s="123"/>
      <c r="Q213" s="129"/>
      <c r="R213" s="129"/>
      <c r="S213" s="129"/>
      <c r="T213" s="60"/>
      <c r="U213" s="60"/>
      <c r="V213" s="1"/>
    </row>
    <row r="214" spans="1:22" ht="23.25">
      <c r="A214" s="1"/>
      <c r="B214" s="52"/>
      <c r="C214" s="52"/>
      <c r="D214" s="52"/>
      <c r="E214" s="53"/>
      <c r="F214" s="168"/>
      <c r="G214" s="168"/>
      <c r="J214" s="65"/>
      <c r="K214" s="53"/>
      <c r="L214" s="123"/>
      <c r="M214" s="123"/>
      <c r="N214" s="123"/>
      <c r="O214" s="123"/>
      <c r="P214" s="123"/>
      <c r="Q214" s="129">
        <f>+Q215</f>
        <v>6239234.8</v>
      </c>
      <c r="R214" s="129">
        <f>+R215</f>
        <v>6243673.13</v>
      </c>
      <c r="S214" s="129">
        <f>+S215</f>
        <v>3481109.863</v>
      </c>
      <c r="T214" s="97">
        <f>(S214/Q214)*100</f>
        <v>55.793858936034916</v>
      </c>
      <c r="U214" s="98">
        <f>+(S214/R214)*100</f>
        <v>55.75419773776659</v>
      </c>
      <c r="V214" s="1"/>
    </row>
    <row r="215" spans="1:22" ht="23.25">
      <c r="A215" s="1"/>
      <c r="B215" s="52"/>
      <c r="C215" s="52"/>
      <c r="D215" s="52"/>
      <c r="E215" s="53"/>
      <c r="F215" s="53" t="s">
        <v>73</v>
      </c>
      <c r="G215" s="53"/>
      <c r="H215" s="69"/>
      <c r="I215" s="69" t="s">
        <v>74</v>
      </c>
      <c r="J215" s="65"/>
      <c r="K215" s="53"/>
      <c r="L215" s="124"/>
      <c r="M215" s="124"/>
      <c r="N215" s="124"/>
      <c r="O215" s="124"/>
      <c r="P215" s="124"/>
      <c r="Q215" s="141">
        <v>6239234.8</v>
      </c>
      <c r="R215" s="141">
        <v>6243673.13</v>
      </c>
      <c r="S215" s="141">
        <v>3481109.863</v>
      </c>
      <c r="T215" s="97">
        <f>(S215/Q215)*100</f>
        <v>55.793858936034916</v>
      </c>
      <c r="U215" s="98">
        <f>+(S215/R215)*100</f>
        <v>55.75419773776659</v>
      </c>
      <c r="V215" s="1"/>
    </row>
    <row r="216" spans="1:22" ht="23.25">
      <c r="A216" s="1"/>
      <c r="B216" s="52"/>
      <c r="C216" s="52"/>
      <c r="D216" s="52"/>
      <c r="E216" s="53"/>
      <c r="F216" s="53"/>
      <c r="G216" s="53"/>
      <c r="H216" s="69"/>
      <c r="I216" s="55" t="s">
        <v>38</v>
      </c>
      <c r="J216" s="65"/>
      <c r="K216" s="53"/>
      <c r="L216" s="123"/>
      <c r="M216" s="123"/>
      <c r="N216" s="123"/>
      <c r="O216" s="123"/>
      <c r="P216" s="123"/>
      <c r="Q216" s="129"/>
      <c r="R216" s="129"/>
      <c r="S216" s="129"/>
      <c r="T216" s="60"/>
      <c r="U216" s="60"/>
      <c r="V216" s="1"/>
    </row>
    <row r="217" spans="1:22" ht="23.25">
      <c r="A217" s="1"/>
      <c r="B217" s="52"/>
      <c r="C217" s="52"/>
      <c r="D217" s="52"/>
      <c r="E217" s="53"/>
      <c r="F217" s="53"/>
      <c r="G217" s="53"/>
      <c r="H217" s="69"/>
      <c r="I217" s="55" t="s">
        <v>39</v>
      </c>
      <c r="J217" s="65"/>
      <c r="K217" s="145"/>
      <c r="L217" s="123"/>
      <c r="M217" s="123"/>
      <c r="N217" s="123"/>
      <c r="O217" s="123"/>
      <c r="P217" s="123"/>
      <c r="Q217" s="129"/>
      <c r="R217" s="129"/>
      <c r="S217" s="129"/>
      <c r="T217" s="60"/>
      <c r="U217" s="60"/>
      <c r="V217" s="1"/>
    </row>
    <row r="218" spans="1:22" ht="23.25">
      <c r="A218" s="1"/>
      <c r="B218" s="52"/>
      <c r="C218" s="52"/>
      <c r="D218" s="52"/>
      <c r="E218" s="53"/>
      <c r="F218" s="53"/>
      <c r="G218" s="168"/>
      <c r="J218" s="65"/>
      <c r="K218" s="53"/>
      <c r="L218" s="123"/>
      <c r="M218" s="123"/>
      <c r="N218" s="123"/>
      <c r="O218" s="123"/>
      <c r="P218" s="123"/>
      <c r="Q218" s="129">
        <f>+Q219</f>
        <v>6239234.8</v>
      </c>
      <c r="R218" s="129">
        <f>+R219</f>
        <v>6243673.13</v>
      </c>
      <c r="S218" s="129">
        <f>+S219</f>
        <v>3481109.863</v>
      </c>
      <c r="T218" s="97">
        <f>(S218/Q218)*100</f>
        <v>55.793858936034916</v>
      </c>
      <c r="U218" s="98">
        <f>+(S218/R218)*100</f>
        <v>55.75419773776659</v>
      </c>
      <c r="V218" s="1"/>
    </row>
    <row r="219" spans="1:22" ht="23.25">
      <c r="A219" s="1"/>
      <c r="B219" s="52"/>
      <c r="C219" s="52"/>
      <c r="D219" s="52"/>
      <c r="E219" s="53"/>
      <c r="F219" s="53"/>
      <c r="G219" s="53" t="s">
        <v>138</v>
      </c>
      <c r="H219" s="69"/>
      <c r="I219" s="69" t="s">
        <v>140</v>
      </c>
      <c r="J219" s="65"/>
      <c r="K219" s="53"/>
      <c r="L219" s="123"/>
      <c r="M219" s="123"/>
      <c r="N219" s="123"/>
      <c r="O219" s="123"/>
      <c r="P219" s="123"/>
      <c r="Q219" s="129">
        <v>6239234.8</v>
      </c>
      <c r="R219" s="129">
        <v>6243673.13</v>
      </c>
      <c r="S219" s="141">
        <v>3481109.863</v>
      </c>
      <c r="T219" s="97">
        <f>(S219/Q219)*100</f>
        <v>55.793858936034916</v>
      </c>
      <c r="U219" s="98">
        <f>+(S219/R219)*100</f>
        <v>55.75419773776659</v>
      </c>
      <c r="V219" s="1"/>
    </row>
    <row r="220" spans="1:22" ht="23.25">
      <c r="A220" s="1"/>
      <c r="B220" s="52"/>
      <c r="C220" s="52"/>
      <c r="D220" s="52"/>
      <c r="E220" s="53"/>
      <c r="F220" s="53"/>
      <c r="G220" s="64"/>
      <c r="H220" s="69"/>
      <c r="I220" s="55" t="s">
        <v>38</v>
      </c>
      <c r="J220" s="65"/>
      <c r="K220" s="53"/>
      <c r="L220" s="123"/>
      <c r="M220" s="123"/>
      <c r="N220" s="123"/>
      <c r="O220" s="123"/>
      <c r="P220" s="123"/>
      <c r="Q220" s="129"/>
      <c r="R220" s="129"/>
      <c r="S220" s="129"/>
      <c r="T220" s="60"/>
      <c r="U220" s="60"/>
      <c r="V220" s="1"/>
    </row>
    <row r="221" spans="1:22" ht="23.25">
      <c r="A221" s="1"/>
      <c r="B221" s="52"/>
      <c r="C221" s="52"/>
      <c r="D221" s="52"/>
      <c r="E221" s="53"/>
      <c r="F221" s="53"/>
      <c r="G221" s="53"/>
      <c r="H221" s="69"/>
      <c r="I221" s="55" t="s">
        <v>39</v>
      </c>
      <c r="J221" s="65"/>
      <c r="K221" s="53"/>
      <c r="L221" s="123"/>
      <c r="M221" s="123"/>
      <c r="N221" s="123"/>
      <c r="O221" s="123"/>
      <c r="P221" s="123"/>
      <c r="Q221" s="129"/>
      <c r="R221" s="129"/>
      <c r="S221" s="129"/>
      <c r="T221" s="60"/>
      <c r="U221" s="60"/>
      <c r="V221" s="1"/>
    </row>
    <row r="222" spans="1:22" ht="23.25">
      <c r="A222" s="1"/>
      <c r="B222" s="52"/>
      <c r="C222" s="52"/>
      <c r="D222" s="52"/>
      <c r="E222" s="53"/>
      <c r="F222" s="53"/>
      <c r="G222" s="53"/>
      <c r="H222" s="54"/>
      <c r="I222" s="69"/>
      <c r="J222" s="65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"/>
    </row>
    <row r="223" spans="1:22" ht="23.25">
      <c r="A223" s="1"/>
      <c r="B223" s="52"/>
      <c r="C223" s="52"/>
      <c r="D223" s="52"/>
      <c r="E223" s="53"/>
      <c r="F223" s="53"/>
      <c r="G223" s="53"/>
      <c r="H223" s="69"/>
      <c r="I223" s="69" t="s">
        <v>111</v>
      </c>
      <c r="J223" s="65"/>
      <c r="K223" s="53" t="s">
        <v>125</v>
      </c>
      <c r="L223" s="123">
        <v>100</v>
      </c>
      <c r="M223" s="123">
        <v>100</v>
      </c>
      <c r="N223" s="123">
        <v>96.8</v>
      </c>
      <c r="O223" s="112">
        <v>96.8</v>
      </c>
      <c r="P223" s="112">
        <v>96.8</v>
      </c>
      <c r="Q223" s="129">
        <f>+Q224</f>
        <v>6239234.8</v>
      </c>
      <c r="R223" s="129">
        <f>+R224</f>
        <v>6243673.13</v>
      </c>
      <c r="S223" s="129">
        <f>+S224</f>
        <v>3481109.863</v>
      </c>
      <c r="T223" s="97">
        <f>(S223/Q223)*100</f>
        <v>55.793858936034916</v>
      </c>
      <c r="U223" s="98">
        <f>+(S223/R223)*100</f>
        <v>55.75419773776659</v>
      </c>
      <c r="V223" s="1"/>
    </row>
    <row r="224" spans="1:22" ht="23.25">
      <c r="A224" s="1"/>
      <c r="B224" s="52"/>
      <c r="C224" s="52"/>
      <c r="D224" s="52"/>
      <c r="E224" s="53"/>
      <c r="F224" s="53"/>
      <c r="G224" s="53"/>
      <c r="H224" s="69"/>
      <c r="I224" s="69" t="s">
        <v>38</v>
      </c>
      <c r="J224" s="65"/>
      <c r="K224" s="53" t="s">
        <v>126</v>
      </c>
      <c r="L224" s="124"/>
      <c r="M224" s="124"/>
      <c r="N224" s="124"/>
      <c r="O224" s="124"/>
      <c r="P224" s="124"/>
      <c r="Q224" s="141">
        <v>6239234.8</v>
      </c>
      <c r="R224" s="141">
        <v>6243673.13</v>
      </c>
      <c r="S224" s="141">
        <v>3481109.863</v>
      </c>
      <c r="T224" s="97">
        <f>(S224/Q224)*100</f>
        <v>55.793858936034916</v>
      </c>
      <c r="U224" s="98">
        <f>+(S224/R224)*100</f>
        <v>55.75419773776659</v>
      </c>
      <c r="V224" s="1"/>
    </row>
    <row r="225" spans="1:22" ht="23.25">
      <c r="A225" s="1"/>
      <c r="B225" s="79"/>
      <c r="C225" s="79"/>
      <c r="D225" s="79"/>
      <c r="E225" s="169"/>
      <c r="F225" s="169"/>
      <c r="G225" s="80"/>
      <c r="H225" s="82"/>
      <c r="I225" s="82" t="s">
        <v>39</v>
      </c>
      <c r="J225" s="83"/>
      <c r="K225" s="80" t="s">
        <v>75</v>
      </c>
      <c r="L225" s="170"/>
      <c r="M225" s="170"/>
      <c r="N225" s="170"/>
      <c r="O225" s="171"/>
      <c r="P225" s="171"/>
      <c r="Q225" s="172"/>
      <c r="R225" s="172"/>
      <c r="S225" s="172"/>
      <c r="T225" s="173"/>
      <c r="U225" s="85"/>
      <c r="V225" s="1"/>
    </row>
    <row r="226" spans="1:22" ht="23.25">
      <c r="A226" s="20"/>
      <c r="B226" s="18"/>
      <c r="C226" s="18"/>
      <c r="D226" s="18"/>
      <c r="E226" s="18"/>
      <c r="F226" s="18"/>
      <c r="G226" s="18"/>
      <c r="H226" s="20"/>
      <c r="I226" s="20"/>
      <c r="J226" s="92"/>
      <c r="K226" s="18"/>
      <c r="L226" s="18"/>
      <c r="M226" s="18"/>
      <c r="N226" s="18"/>
      <c r="O226" s="18"/>
      <c r="P226" s="18"/>
      <c r="Q226" s="159"/>
      <c r="R226" s="159"/>
      <c r="S226" s="159"/>
      <c r="T226" s="18"/>
      <c r="U226" s="18"/>
      <c r="V226" s="20"/>
    </row>
    <row r="227" spans="1:22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55"/>
      <c r="R227" s="155"/>
      <c r="S227" s="155"/>
      <c r="T227" s="90"/>
      <c r="U227" s="91" t="s">
        <v>134</v>
      </c>
      <c r="V227" s="1"/>
    </row>
    <row r="228" spans="1:22" ht="23.25">
      <c r="A228" s="1"/>
      <c r="B228" s="9"/>
      <c r="C228" s="10"/>
      <c r="D228" s="10"/>
      <c r="E228" s="10"/>
      <c r="F228" s="10"/>
      <c r="G228" s="11"/>
      <c r="H228" s="12"/>
      <c r="I228" s="12"/>
      <c r="J228" s="10"/>
      <c r="K228" s="9" t="s">
        <v>3</v>
      </c>
      <c r="L228" s="13"/>
      <c r="M228" s="13"/>
      <c r="N228" s="13"/>
      <c r="O228" s="13"/>
      <c r="P228" s="14"/>
      <c r="Q228" s="156" t="s">
        <v>4</v>
      </c>
      <c r="R228" s="157"/>
      <c r="S228" s="157"/>
      <c r="T228" s="10"/>
      <c r="U228" s="16"/>
      <c r="V228" s="1"/>
    </row>
    <row r="229" spans="1:22" ht="23.25">
      <c r="A229" s="1"/>
      <c r="B229" s="17" t="s">
        <v>5</v>
      </c>
      <c r="C229" s="18"/>
      <c r="D229" s="18"/>
      <c r="E229" s="18"/>
      <c r="F229" s="18"/>
      <c r="G229" s="19"/>
      <c r="H229" s="20"/>
      <c r="I229" s="20"/>
      <c r="J229" s="21"/>
      <c r="K229" s="22"/>
      <c r="L229" s="23" t="s">
        <v>6</v>
      </c>
      <c r="M229" s="23"/>
      <c r="N229" s="23"/>
      <c r="O229" s="23"/>
      <c r="P229" s="24"/>
      <c r="Q229" s="158" t="s">
        <v>7</v>
      </c>
      <c r="R229" s="159"/>
      <c r="S229" s="159"/>
      <c r="T229" s="18"/>
      <c r="U229" s="25"/>
      <c r="V229" s="1"/>
    </row>
    <row r="230" spans="1:22" ht="23.25">
      <c r="A230" s="1"/>
      <c r="B230" s="26" t="s">
        <v>8</v>
      </c>
      <c r="C230" s="27"/>
      <c r="D230" s="27"/>
      <c r="E230" s="27"/>
      <c r="F230" s="27"/>
      <c r="G230" s="28"/>
      <c r="H230" s="1"/>
      <c r="I230" s="2" t="s">
        <v>9</v>
      </c>
      <c r="J230" s="18"/>
      <c r="K230" s="29" t="s">
        <v>10</v>
      </c>
      <c r="L230" s="30"/>
      <c r="M230" s="31"/>
      <c r="N230" s="32"/>
      <c r="O230" s="29" t="s">
        <v>11</v>
      </c>
      <c r="P230" s="25"/>
      <c r="Q230" s="160" t="s">
        <v>12</v>
      </c>
      <c r="R230" s="161"/>
      <c r="S230" s="161"/>
      <c r="T230" s="27"/>
      <c r="U230" s="33"/>
      <c r="V230" s="1"/>
    </row>
    <row r="231" spans="1:22" ht="23.25">
      <c r="A231" s="1"/>
      <c r="B231" s="34"/>
      <c r="C231" s="34"/>
      <c r="D231" s="34"/>
      <c r="E231" s="34"/>
      <c r="F231" s="34"/>
      <c r="G231" s="30"/>
      <c r="H231" s="34"/>
      <c r="I231" s="35"/>
      <c r="J231" s="36"/>
      <c r="K231" s="37" t="s">
        <v>13</v>
      </c>
      <c r="L231" s="38" t="s">
        <v>14</v>
      </c>
      <c r="M231" s="38" t="s">
        <v>15</v>
      </c>
      <c r="N231" s="37" t="s">
        <v>16</v>
      </c>
      <c r="O231" s="26" t="s">
        <v>17</v>
      </c>
      <c r="P231" s="33"/>
      <c r="Q231" s="162"/>
      <c r="R231" s="163"/>
      <c r="S231" s="162"/>
      <c r="T231" s="40" t="s">
        <v>18</v>
      </c>
      <c r="U231" s="41"/>
      <c r="V231" s="1"/>
    </row>
    <row r="232" spans="1:22" ht="23.25">
      <c r="A232" s="1"/>
      <c r="B232" s="17" t="s">
        <v>19</v>
      </c>
      <c r="C232" s="17" t="s">
        <v>20</v>
      </c>
      <c r="D232" s="17" t="s">
        <v>21</v>
      </c>
      <c r="E232" s="17" t="s">
        <v>22</v>
      </c>
      <c r="F232" s="37" t="s">
        <v>23</v>
      </c>
      <c r="G232" s="42" t="s">
        <v>24</v>
      </c>
      <c r="H232" s="34"/>
      <c r="I232" s="1"/>
      <c r="J232" s="36"/>
      <c r="K232" s="38" t="s">
        <v>25</v>
      </c>
      <c r="L232" s="38"/>
      <c r="M232" s="34"/>
      <c r="N232" s="38"/>
      <c r="O232" s="35" t="s">
        <v>26</v>
      </c>
      <c r="P232" s="43" t="s">
        <v>26</v>
      </c>
      <c r="Q232" s="164" t="s">
        <v>14</v>
      </c>
      <c r="R232" s="165" t="s">
        <v>27</v>
      </c>
      <c r="S232" s="164" t="s">
        <v>28</v>
      </c>
      <c r="T232" s="26" t="s">
        <v>29</v>
      </c>
      <c r="U232" s="33"/>
      <c r="V232" s="1"/>
    </row>
    <row r="233" spans="1:22" ht="23.25">
      <c r="A233" s="1"/>
      <c r="B233" s="44"/>
      <c r="C233" s="44"/>
      <c r="D233" s="44"/>
      <c r="E233" s="44"/>
      <c r="F233" s="44"/>
      <c r="G233" s="45"/>
      <c r="H233" s="44"/>
      <c r="I233" s="46"/>
      <c r="J233" s="47"/>
      <c r="K233" s="48"/>
      <c r="L233" s="48"/>
      <c r="M233" s="45"/>
      <c r="N233" s="49"/>
      <c r="O233" s="47" t="s">
        <v>30</v>
      </c>
      <c r="P233" s="50" t="s">
        <v>31</v>
      </c>
      <c r="Q233" s="166"/>
      <c r="R233" s="167"/>
      <c r="S233" s="167"/>
      <c r="T233" s="51" t="s">
        <v>32</v>
      </c>
      <c r="U233" s="51" t="s">
        <v>33</v>
      </c>
      <c r="V233" s="1"/>
    </row>
    <row r="234" spans="1:22" ht="23.25">
      <c r="A234" s="1"/>
      <c r="B234" s="52"/>
      <c r="C234" s="52"/>
      <c r="D234" s="52"/>
      <c r="E234" s="52"/>
      <c r="F234" s="52"/>
      <c r="G234" s="53"/>
      <c r="H234" s="54"/>
      <c r="I234" s="55"/>
      <c r="J234" s="56"/>
      <c r="K234" s="57"/>
      <c r="L234" s="58"/>
      <c r="M234" s="59"/>
      <c r="N234" s="60"/>
      <c r="O234" s="61"/>
      <c r="P234" s="62"/>
      <c r="Q234" s="139"/>
      <c r="R234" s="139"/>
      <c r="S234" s="139"/>
      <c r="T234" s="58"/>
      <c r="U234" s="60"/>
      <c r="V234" s="1"/>
    </row>
    <row r="235" spans="1:22" ht="23.25">
      <c r="A235" s="1"/>
      <c r="B235" s="53" t="s">
        <v>48</v>
      </c>
      <c r="C235" s="53" t="s">
        <v>40</v>
      </c>
      <c r="D235" s="53"/>
      <c r="E235" s="99" t="s">
        <v>42</v>
      </c>
      <c r="F235" s="52"/>
      <c r="G235" s="52"/>
      <c r="H235" s="68"/>
      <c r="I235" s="55" t="s">
        <v>112</v>
      </c>
      <c r="J235" s="65"/>
      <c r="K235" s="99"/>
      <c r="L235" s="115"/>
      <c r="M235" s="115"/>
      <c r="N235" s="116"/>
      <c r="O235" s="97"/>
      <c r="P235" s="96"/>
      <c r="Q235" s="139"/>
      <c r="R235" s="139"/>
      <c r="S235" s="139"/>
      <c r="T235" s="97"/>
      <c r="U235" s="98"/>
      <c r="V235" s="1"/>
    </row>
    <row r="236" spans="1:22" ht="23.25">
      <c r="A236" s="1"/>
      <c r="B236" s="53"/>
      <c r="C236" s="53"/>
      <c r="D236" s="53"/>
      <c r="E236" s="53"/>
      <c r="F236" s="52"/>
      <c r="G236" s="52"/>
      <c r="H236" s="68"/>
      <c r="I236" s="69" t="s">
        <v>113</v>
      </c>
      <c r="J236" s="65"/>
      <c r="K236" s="99"/>
      <c r="L236" s="115"/>
      <c r="M236" s="115"/>
      <c r="N236" s="116"/>
      <c r="O236" s="97"/>
      <c r="P236" s="96"/>
      <c r="Q236" s="139"/>
      <c r="R236" s="139"/>
      <c r="S236" s="139"/>
      <c r="T236" s="97"/>
      <c r="U236" s="98"/>
      <c r="V236" s="1"/>
    </row>
    <row r="237" spans="1:22" ht="23.25">
      <c r="A237" s="1"/>
      <c r="B237" s="53"/>
      <c r="C237" s="53"/>
      <c r="D237" s="53"/>
      <c r="E237" s="53"/>
      <c r="F237" s="52"/>
      <c r="G237" s="52"/>
      <c r="H237" s="68"/>
      <c r="I237" s="69"/>
      <c r="J237" s="65"/>
      <c r="K237" s="99"/>
      <c r="L237" s="115"/>
      <c r="M237" s="115"/>
      <c r="N237" s="116"/>
      <c r="O237" s="60"/>
      <c r="P237" s="60"/>
      <c r="Q237" s="129"/>
      <c r="R237" s="129"/>
      <c r="S237" s="129"/>
      <c r="T237" s="98"/>
      <c r="U237" s="98"/>
      <c r="V237" s="1"/>
    </row>
    <row r="238" spans="1:22" ht="23.25">
      <c r="A238" s="1"/>
      <c r="B238" s="53"/>
      <c r="C238" s="53"/>
      <c r="D238" s="53"/>
      <c r="E238" s="53"/>
      <c r="F238" s="52" t="s">
        <v>76</v>
      </c>
      <c r="G238" s="52"/>
      <c r="H238" s="68"/>
      <c r="I238" s="69" t="s">
        <v>77</v>
      </c>
      <c r="J238" s="65"/>
      <c r="K238" s="99"/>
      <c r="L238" s="115"/>
      <c r="M238" s="115"/>
      <c r="N238" s="116"/>
      <c r="O238" s="97"/>
      <c r="P238" s="96"/>
      <c r="Q238" s="139">
        <f>+Q239</f>
        <v>5103152.317</v>
      </c>
      <c r="R238" s="139">
        <f>+R239</f>
        <v>4941266.684</v>
      </c>
      <c r="S238" s="139">
        <f>+S239</f>
        <v>3933983.06</v>
      </c>
      <c r="T238" s="97">
        <f>(S238/Q238)*100</f>
        <v>77.0892737591787</v>
      </c>
      <c r="U238" s="98">
        <f>+(S238/R238)*100</f>
        <v>79.61487026673502</v>
      </c>
      <c r="V238" s="1"/>
    </row>
    <row r="239" spans="1:22" ht="23.25">
      <c r="A239" s="1"/>
      <c r="B239" s="53"/>
      <c r="C239" s="99"/>
      <c r="D239" s="99"/>
      <c r="E239" s="99"/>
      <c r="F239" s="52"/>
      <c r="G239" s="52"/>
      <c r="H239" s="68"/>
      <c r="I239" s="55" t="s">
        <v>38</v>
      </c>
      <c r="J239" s="65"/>
      <c r="K239" s="99"/>
      <c r="L239" s="115"/>
      <c r="M239" s="115"/>
      <c r="N239" s="116"/>
      <c r="O239" s="60"/>
      <c r="P239" s="60"/>
      <c r="Q239" s="139">
        <v>5103152.317</v>
      </c>
      <c r="R239" s="139">
        <v>4941266.684</v>
      </c>
      <c r="S239" s="128">
        <f>3842895.96+91087.1</f>
        <v>3933983.06</v>
      </c>
      <c r="T239" s="97">
        <f>(S239/Q239)*100</f>
        <v>77.0892737591787</v>
      </c>
      <c r="U239" s="98">
        <f>+(S239/R239)*100</f>
        <v>79.61487026673502</v>
      </c>
      <c r="V239" s="1"/>
    </row>
    <row r="240" spans="1:22" ht="23.25">
      <c r="A240" s="1"/>
      <c r="B240" s="53"/>
      <c r="C240" s="53"/>
      <c r="D240" s="53"/>
      <c r="E240" s="53"/>
      <c r="F240" s="52"/>
      <c r="G240" s="52"/>
      <c r="H240" s="68"/>
      <c r="I240" s="55" t="s">
        <v>39</v>
      </c>
      <c r="J240" s="65"/>
      <c r="K240" s="110"/>
      <c r="L240" s="115"/>
      <c r="M240" s="115"/>
      <c r="N240" s="116"/>
      <c r="O240" s="60"/>
      <c r="P240" s="60"/>
      <c r="Q240" s="129"/>
      <c r="R240" s="129"/>
      <c r="S240" s="129"/>
      <c r="T240" s="98"/>
      <c r="U240" s="98"/>
      <c r="V240" s="1"/>
    </row>
    <row r="241" spans="1:22" ht="23.25">
      <c r="A241" s="1"/>
      <c r="B241" s="53"/>
      <c r="C241" s="99"/>
      <c r="D241" s="99"/>
      <c r="E241" s="99"/>
      <c r="F241" s="52"/>
      <c r="G241" s="52"/>
      <c r="H241" s="68"/>
      <c r="I241" s="55"/>
      <c r="J241" s="65"/>
      <c r="K241" s="99"/>
      <c r="L241" s="111"/>
      <c r="M241" s="108"/>
      <c r="N241" s="108"/>
      <c r="O241" s="97"/>
      <c r="P241" s="96"/>
      <c r="Q241" s="126"/>
      <c r="R241" s="126"/>
      <c r="S241" s="128"/>
      <c r="T241" s="97"/>
      <c r="U241" s="98"/>
      <c r="V241" s="1"/>
    </row>
    <row r="242" spans="1:22" ht="23.25">
      <c r="A242" s="1"/>
      <c r="B242" s="53"/>
      <c r="C242" s="99"/>
      <c r="D242" s="99"/>
      <c r="E242" s="99"/>
      <c r="F242" s="52"/>
      <c r="G242" s="52" t="s">
        <v>47</v>
      </c>
      <c r="H242" s="68"/>
      <c r="I242" s="69" t="s">
        <v>114</v>
      </c>
      <c r="J242" s="65"/>
      <c r="K242" s="113"/>
      <c r="L242" s="111"/>
      <c r="M242" s="111"/>
      <c r="N242" s="111"/>
      <c r="O242" s="100"/>
      <c r="P242" s="96"/>
      <c r="Q242" s="126">
        <f>+Q243</f>
        <v>5103152.317</v>
      </c>
      <c r="R242" s="128">
        <f>+R243</f>
        <v>4941266.684</v>
      </c>
      <c r="S242" s="128">
        <f>+S243</f>
        <v>3933983.06</v>
      </c>
      <c r="T242" s="97">
        <f>(S242/Q242)*100</f>
        <v>77.0892737591787</v>
      </c>
      <c r="U242" s="98">
        <f>+(S242/R242)*100</f>
        <v>79.61487026673502</v>
      </c>
      <c r="V242" s="1"/>
    </row>
    <row r="243" spans="1:22" ht="23.25">
      <c r="A243" s="1"/>
      <c r="B243" s="53"/>
      <c r="C243" s="53"/>
      <c r="D243" s="53"/>
      <c r="E243" s="53"/>
      <c r="F243" s="52"/>
      <c r="G243" s="52"/>
      <c r="H243" s="68"/>
      <c r="I243" s="55" t="s">
        <v>38</v>
      </c>
      <c r="J243" s="65"/>
      <c r="K243" s="99"/>
      <c r="L243" s="111"/>
      <c r="M243" s="108"/>
      <c r="N243" s="108"/>
      <c r="O243" s="97"/>
      <c r="P243" s="96"/>
      <c r="Q243" s="126">
        <v>5103152.317</v>
      </c>
      <c r="R243" s="126">
        <v>4941266.684</v>
      </c>
      <c r="S243" s="128">
        <f>3842895.96+91087.1</f>
        <v>3933983.06</v>
      </c>
      <c r="T243" s="97">
        <f>(S243/Q243)*100</f>
        <v>77.0892737591787</v>
      </c>
      <c r="U243" s="98">
        <f>+(S243/R243)*100</f>
        <v>79.61487026673502</v>
      </c>
      <c r="V243" s="1"/>
    </row>
    <row r="244" spans="1:22" ht="23.25">
      <c r="A244" s="1"/>
      <c r="B244" s="53"/>
      <c r="C244" s="53"/>
      <c r="D244" s="53"/>
      <c r="E244" s="53"/>
      <c r="F244" s="52"/>
      <c r="G244" s="52"/>
      <c r="H244" s="68"/>
      <c r="I244" s="55" t="s">
        <v>39</v>
      </c>
      <c r="J244" s="65"/>
      <c r="K244" s="99"/>
      <c r="L244" s="111"/>
      <c r="M244" s="108"/>
      <c r="N244" s="108"/>
      <c r="O244" s="97"/>
      <c r="P244" s="96"/>
      <c r="Q244" s="126"/>
      <c r="R244" s="128"/>
      <c r="S244" s="128"/>
      <c r="T244" s="97"/>
      <c r="U244" s="98"/>
      <c r="V244" s="1"/>
    </row>
    <row r="245" spans="1:22" ht="23.25">
      <c r="A245" s="1"/>
      <c r="B245" s="53"/>
      <c r="C245" s="53"/>
      <c r="D245" s="53"/>
      <c r="E245" s="53"/>
      <c r="F245" s="52"/>
      <c r="G245" s="64"/>
      <c r="H245" s="68"/>
      <c r="I245" s="55"/>
      <c r="J245" s="65"/>
      <c r="K245" s="110"/>
      <c r="L245" s="111"/>
      <c r="M245" s="108"/>
      <c r="N245" s="108"/>
      <c r="O245" s="97"/>
      <c r="P245" s="96"/>
      <c r="Q245" s="126"/>
      <c r="R245" s="129"/>
      <c r="S245" s="129"/>
      <c r="T245" s="97"/>
      <c r="U245" s="98"/>
      <c r="V245" s="1"/>
    </row>
    <row r="246" spans="1:22" ht="23.25">
      <c r="A246" s="1"/>
      <c r="B246" s="53"/>
      <c r="C246" s="53"/>
      <c r="D246" s="53"/>
      <c r="E246" s="53"/>
      <c r="F246" s="52"/>
      <c r="G246" s="52"/>
      <c r="H246" s="68"/>
      <c r="I246" s="55"/>
      <c r="J246" s="65"/>
      <c r="K246" s="113"/>
      <c r="L246" s="111"/>
      <c r="M246" s="108"/>
      <c r="N246" s="108"/>
      <c r="O246" s="97"/>
      <c r="P246" s="96"/>
      <c r="Q246" s="126"/>
      <c r="R246" s="128"/>
      <c r="S246" s="128"/>
      <c r="T246" s="97"/>
      <c r="U246" s="98"/>
      <c r="V246" s="1"/>
    </row>
    <row r="247" spans="1:22" ht="23.25">
      <c r="A247" s="1"/>
      <c r="B247" s="53"/>
      <c r="C247" s="53"/>
      <c r="D247" s="53"/>
      <c r="E247" s="53"/>
      <c r="F247" s="52"/>
      <c r="G247" s="52"/>
      <c r="H247" s="68"/>
      <c r="I247" s="118" t="s">
        <v>78</v>
      </c>
      <c r="J247" s="65"/>
      <c r="K247" s="113"/>
      <c r="L247" s="111"/>
      <c r="M247" s="108"/>
      <c r="N247" s="108"/>
      <c r="O247" s="97"/>
      <c r="P247" s="96"/>
      <c r="Q247" s="151">
        <f>+Q250</f>
        <v>108059646.05399999</v>
      </c>
      <c r="R247" s="151">
        <f>+R250</f>
        <v>109158135.431</v>
      </c>
      <c r="S247" s="151">
        <f>+S250</f>
        <v>92197777.319</v>
      </c>
      <c r="T247" s="152">
        <f>(S247/Q247)*100</f>
        <v>85.32119129182283</v>
      </c>
      <c r="U247" s="125">
        <f>+(S247/R247)*100</f>
        <v>84.4625798663254</v>
      </c>
      <c r="V247" s="1"/>
    </row>
    <row r="248" spans="1:22" ht="23.25">
      <c r="A248" s="1"/>
      <c r="B248" s="53"/>
      <c r="C248" s="53"/>
      <c r="D248" s="53"/>
      <c r="E248" s="53"/>
      <c r="F248" s="52"/>
      <c r="G248" s="52"/>
      <c r="H248" s="68"/>
      <c r="I248" s="118" t="s">
        <v>79</v>
      </c>
      <c r="J248" s="65"/>
      <c r="K248" s="93"/>
      <c r="L248" s="107"/>
      <c r="M248" s="117"/>
      <c r="N248" s="117"/>
      <c r="O248" s="95"/>
      <c r="P248" s="96"/>
      <c r="Q248" s="126"/>
      <c r="R248" s="129"/>
      <c r="S248" s="134"/>
      <c r="T248" s="97"/>
      <c r="U248" s="98"/>
      <c r="V248" s="1"/>
    </row>
    <row r="249" spans="1:22" ht="23.25">
      <c r="A249" s="1"/>
      <c r="B249" s="53"/>
      <c r="C249" s="53"/>
      <c r="D249" s="53"/>
      <c r="E249" s="53"/>
      <c r="F249" s="52"/>
      <c r="G249" s="52"/>
      <c r="H249" s="68"/>
      <c r="I249" s="55"/>
      <c r="J249" s="65"/>
      <c r="K249" s="93"/>
      <c r="L249" s="107"/>
      <c r="M249" s="117"/>
      <c r="N249" s="117"/>
      <c r="O249" s="95"/>
      <c r="P249" s="96"/>
      <c r="Q249" s="126"/>
      <c r="R249" s="128"/>
      <c r="S249" s="128"/>
      <c r="T249" s="98"/>
      <c r="U249" s="98"/>
      <c r="V249" s="1"/>
    </row>
    <row r="250" spans="1:22" ht="23.25">
      <c r="A250" s="1"/>
      <c r="B250" s="53"/>
      <c r="C250" s="53"/>
      <c r="D250" s="53"/>
      <c r="E250" s="53"/>
      <c r="F250" s="52"/>
      <c r="G250" s="52"/>
      <c r="H250" s="68"/>
      <c r="I250" s="118" t="s">
        <v>80</v>
      </c>
      <c r="J250" s="65"/>
      <c r="K250" s="93"/>
      <c r="L250" s="107"/>
      <c r="M250" s="117"/>
      <c r="N250" s="117"/>
      <c r="O250" s="95"/>
      <c r="P250" s="96"/>
      <c r="Q250" s="151">
        <f>+Q251</f>
        <v>108059646.05399999</v>
      </c>
      <c r="R250" s="151">
        <f>+R251</f>
        <v>109158135.431</v>
      </c>
      <c r="S250" s="151">
        <f>+S251</f>
        <v>92197777.319</v>
      </c>
      <c r="T250" s="152">
        <f>(S250/Q250)*100</f>
        <v>85.32119129182283</v>
      </c>
      <c r="U250" s="125">
        <f>+(S250/R250)*100</f>
        <v>84.4625798663254</v>
      </c>
      <c r="V250" s="1"/>
    </row>
    <row r="251" spans="1:22" ht="23.25">
      <c r="A251" s="1"/>
      <c r="B251" s="53"/>
      <c r="C251" s="53"/>
      <c r="D251" s="53"/>
      <c r="E251" s="53"/>
      <c r="F251" s="52"/>
      <c r="G251" s="52"/>
      <c r="H251" s="68"/>
      <c r="I251" s="55" t="s">
        <v>81</v>
      </c>
      <c r="J251" s="65"/>
      <c r="K251" s="99"/>
      <c r="L251" s="111"/>
      <c r="M251" s="111"/>
      <c r="N251" s="111"/>
      <c r="O251" s="97"/>
      <c r="P251" s="96"/>
      <c r="Q251" s="151">
        <f>+Q13+Q33</f>
        <v>108059646.05399999</v>
      </c>
      <c r="R251" s="151">
        <f>+R13+R33</f>
        <v>109158135.431</v>
      </c>
      <c r="S251" s="151">
        <f>+S13+S33</f>
        <v>92197777.319</v>
      </c>
      <c r="T251" s="152">
        <f>(S251/Q251)*100</f>
        <v>85.32119129182283</v>
      </c>
      <c r="U251" s="125">
        <f>+(S251/R251)*100</f>
        <v>84.4625798663254</v>
      </c>
      <c r="V251" s="1"/>
    </row>
    <row r="252" spans="1:22" ht="23.25">
      <c r="A252" s="1"/>
      <c r="B252" s="53"/>
      <c r="C252" s="53"/>
      <c r="D252" s="53"/>
      <c r="E252" s="53"/>
      <c r="F252" s="52"/>
      <c r="G252" s="52"/>
      <c r="H252" s="68"/>
      <c r="I252" s="55" t="s">
        <v>82</v>
      </c>
      <c r="J252" s="65"/>
      <c r="K252" s="99"/>
      <c r="L252" s="111"/>
      <c r="M252" s="111"/>
      <c r="N252" s="111"/>
      <c r="O252" s="97"/>
      <c r="P252" s="96"/>
      <c r="Q252" s="126"/>
      <c r="R252" s="129"/>
      <c r="S252" s="129"/>
      <c r="T252" s="97"/>
      <c r="U252" s="98"/>
      <c r="V252" s="1"/>
    </row>
    <row r="253" spans="1:22" ht="23.25">
      <c r="A253" s="1"/>
      <c r="B253" s="53"/>
      <c r="C253" s="53"/>
      <c r="D253" s="53"/>
      <c r="E253" s="53"/>
      <c r="F253" s="52"/>
      <c r="G253" s="52"/>
      <c r="H253" s="68"/>
      <c r="I253" s="55"/>
      <c r="J253" s="65"/>
      <c r="K253" s="110"/>
      <c r="L253" s="111"/>
      <c r="M253" s="111"/>
      <c r="N253" s="111"/>
      <c r="O253" s="94"/>
      <c r="P253" s="96"/>
      <c r="Q253" s="126"/>
      <c r="R253" s="128"/>
      <c r="S253" s="128"/>
      <c r="T253" s="98"/>
      <c r="U253" s="98"/>
      <c r="V253" s="1"/>
    </row>
    <row r="254" spans="1:22" ht="23.25">
      <c r="A254" s="1"/>
      <c r="B254" s="53"/>
      <c r="C254" s="53"/>
      <c r="D254" s="53"/>
      <c r="E254" s="53"/>
      <c r="F254" s="52"/>
      <c r="G254" s="52"/>
      <c r="H254" s="68"/>
      <c r="I254" s="69"/>
      <c r="J254" s="65"/>
      <c r="K254" s="99"/>
      <c r="L254" s="106"/>
      <c r="M254" s="112"/>
      <c r="N254" s="112"/>
      <c r="O254" s="97"/>
      <c r="P254" s="96"/>
      <c r="Q254" s="126"/>
      <c r="R254" s="140"/>
      <c r="S254" s="140"/>
      <c r="T254" s="98"/>
      <c r="U254" s="98"/>
      <c r="V254" s="1"/>
    </row>
    <row r="255" spans="1:22" ht="23.25">
      <c r="A255" s="1"/>
      <c r="B255" s="53"/>
      <c r="C255" s="53"/>
      <c r="D255" s="53"/>
      <c r="E255" s="53"/>
      <c r="F255" s="52"/>
      <c r="G255" s="52"/>
      <c r="H255" s="68"/>
      <c r="I255" s="55"/>
      <c r="J255" s="65"/>
      <c r="K255" s="93"/>
      <c r="L255" s="107"/>
      <c r="M255" s="117"/>
      <c r="N255" s="117"/>
      <c r="O255" s="95"/>
      <c r="P255" s="96"/>
      <c r="Q255" s="126"/>
      <c r="R255" s="126"/>
      <c r="S255" s="126"/>
      <c r="T255" s="98"/>
      <c r="U255" s="98"/>
      <c r="V255" s="1"/>
    </row>
    <row r="256" spans="1:22" ht="23.25">
      <c r="A256" s="1"/>
      <c r="B256" s="53"/>
      <c r="C256" s="53"/>
      <c r="D256" s="53"/>
      <c r="E256" s="53"/>
      <c r="F256" s="52"/>
      <c r="G256" s="52"/>
      <c r="H256" s="68"/>
      <c r="I256" s="55"/>
      <c r="J256" s="65"/>
      <c r="K256" s="93"/>
      <c r="L256" s="107"/>
      <c r="M256" s="107"/>
      <c r="N256" s="107"/>
      <c r="O256" s="94"/>
      <c r="P256" s="96"/>
      <c r="Q256" s="128"/>
      <c r="R256" s="128"/>
      <c r="S256" s="128"/>
      <c r="T256" s="97"/>
      <c r="U256" s="98"/>
      <c r="V256" s="1"/>
    </row>
    <row r="257" spans="1:22" ht="23.25">
      <c r="A257" s="1"/>
      <c r="B257" s="52"/>
      <c r="C257" s="52"/>
      <c r="D257" s="52"/>
      <c r="E257" s="52"/>
      <c r="F257" s="52"/>
      <c r="G257" s="52"/>
      <c r="H257" s="68"/>
      <c r="I257" s="55"/>
      <c r="J257" s="65"/>
      <c r="K257" s="57"/>
      <c r="L257" s="119"/>
      <c r="M257" s="119"/>
      <c r="N257" s="119"/>
      <c r="O257" s="60"/>
      <c r="P257" s="60"/>
      <c r="Q257" s="129"/>
      <c r="R257" s="129"/>
      <c r="S257" s="129"/>
      <c r="T257" s="98"/>
      <c r="U257" s="98"/>
      <c r="V257" s="1"/>
    </row>
    <row r="258" spans="1:22" ht="23.25">
      <c r="A258" s="1"/>
      <c r="B258" s="52"/>
      <c r="C258" s="52"/>
      <c r="D258" s="52"/>
      <c r="E258" s="52"/>
      <c r="F258" s="52"/>
      <c r="G258" s="52"/>
      <c r="H258" s="68"/>
      <c r="I258" s="69"/>
      <c r="J258" s="65"/>
      <c r="K258" s="57"/>
      <c r="L258" s="119"/>
      <c r="M258" s="119"/>
      <c r="N258" s="119"/>
      <c r="O258" s="60"/>
      <c r="P258" s="60"/>
      <c r="Q258" s="129"/>
      <c r="R258" s="129"/>
      <c r="S258" s="129"/>
      <c r="T258" s="98"/>
      <c r="U258" s="98"/>
      <c r="V258" s="1"/>
    </row>
    <row r="259" spans="1:22" ht="23.25">
      <c r="A259" s="1"/>
      <c r="B259" s="52"/>
      <c r="C259" s="52"/>
      <c r="D259" s="52"/>
      <c r="E259" s="52"/>
      <c r="F259" s="52"/>
      <c r="G259" s="52"/>
      <c r="H259" s="68"/>
      <c r="I259" s="55"/>
      <c r="J259" s="65"/>
      <c r="K259" s="113"/>
      <c r="L259" s="111"/>
      <c r="M259" s="108"/>
      <c r="N259" s="108"/>
      <c r="O259" s="97"/>
      <c r="P259" s="96"/>
      <c r="Q259" s="126"/>
      <c r="R259" s="128"/>
      <c r="S259" s="128"/>
      <c r="T259" s="97"/>
      <c r="U259" s="98"/>
      <c r="V259" s="1"/>
    </row>
    <row r="260" spans="1:22" ht="23.25">
      <c r="A260" s="1"/>
      <c r="B260" s="52"/>
      <c r="C260" s="52"/>
      <c r="D260" s="52"/>
      <c r="E260" s="52"/>
      <c r="F260" s="52"/>
      <c r="G260" s="52"/>
      <c r="H260" s="68"/>
      <c r="I260" s="55"/>
      <c r="J260" s="65"/>
      <c r="K260" s="99"/>
      <c r="L260" s="111"/>
      <c r="M260" s="108"/>
      <c r="N260" s="108"/>
      <c r="O260" s="95"/>
      <c r="P260" s="96"/>
      <c r="Q260" s="126"/>
      <c r="R260" s="129"/>
      <c r="S260" s="129"/>
      <c r="T260" s="98"/>
      <c r="U260" s="98"/>
      <c r="V260" s="1"/>
    </row>
    <row r="261" spans="1:22" ht="23.25">
      <c r="A261" s="1"/>
      <c r="B261" s="52"/>
      <c r="C261" s="52"/>
      <c r="D261" s="52"/>
      <c r="E261" s="52"/>
      <c r="F261" s="52"/>
      <c r="G261" s="64"/>
      <c r="H261" s="68"/>
      <c r="I261" s="55"/>
      <c r="J261" s="65"/>
      <c r="K261" s="99"/>
      <c r="L261" s="111"/>
      <c r="M261" s="108"/>
      <c r="N261" s="108"/>
      <c r="O261" s="97"/>
      <c r="P261" s="96"/>
      <c r="Q261" s="126"/>
      <c r="R261" s="128"/>
      <c r="S261" s="128"/>
      <c r="T261" s="98"/>
      <c r="U261" s="98"/>
      <c r="V261" s="1"/>
    </row>
    <row r="262" spans="1:22" ht="23.25">
      <c r="A262" s="1"/>
      <c r="B262" s="52"/>
      <c r="C262" s="52"/>
      <c r="D262" s="52"/>
      <c r="E262" s="52"/>
      <c r="F262" s="52"/>
      <c r="G262" s="52"/>
      <c r="H262" s="68"/>
      <c r="I262" s="55"/>
      <c r="J262" s="65"/>
      <c r="K262" s="57"/>
      <c r="L262" s="119"/>
      <c r="M262" s="119"/>
      <c r="N262" s="119"/>
      <c r="O262" s="60"/>
      <c r="P262" s="60"/>
      <c r="Q262" s="129"/>
      <c r="R262" s="129"/>
      <c r="S262" s="129"/>
      <c r="T262" s="98"/>
      <c r="U262" s="98"/>
      <c r="V262" s="1"/>
    </row>
    <row r="263" spans="1:22" ht="23.25">
      <c r="A263" s="1"/>
      <c r="B263" s="52"/>
      <c r="C263" s="52"/>
      <c r="D263" s="52"/>
      <c r="E263" s="52"/>
      <c r="F263" s="52"/>
      <c r="G263" s="52"/>
      <c r="H263" s="68"/>
      <c r="I263" s="118"/>
      <c r="J263" s="65"/>
      <c r="K263" s="53"/>
      <c r="L263" s="120"/>
      <c r="M263" s="120"/>
      <c r="N263" s="120"/>
      <c r="O263" s="97"/>
      <c r="P263" s="96"/>
      <c r="Q263" s="141"/>
      <c r="R263" s="141"/>
      <c r="S263" s="141"/>
      <c r="T263" s="98"/>
      <c r="U263" s="98"/>
      <c r="V263" s="1"/>
    </row>
    <row r="264" spans="1:22" ht="23.25">
      <c r="A264" s="1"/>
      <c r="B264" s="52"/>
      <c r="C264" s="52"/>
      <c r="D264" s="52"/>
      <c r="E264" s="52"/>
      <c r="F264" s="52"/>
      <c r="G264" s="52"/>
      <c r="H264" s="68"/>
      <c r="I264" s="118"/>
      <c r="J264" s="65"/>
      <c r="K264" s="57"/>
      <c r="L264" s="60"/>
      <c r="M264" s="60"/>
      <c r="N264" s="60"/>
      <c r="O264" s="60"/>
      <c r="P264" s="60"/>
      <c r="Q264" s="129"/>
      <c r="R264" s="129"/>
      <c r="S264" s="129"/>
      <c r="T264" s="97"/>
      <c r="U264" s="98"/>
      <c r="V264" s="1"/>
    </row>
    <row r="265" spans="1:22" ht="23.25">
      <c r="A265" s="1"/>
      <c r="B265" s="52"/>
      <c r="C265" s="52"/>
      <c r="D265" s="52"/>
      <c r="E265" s="52"/>
      <c r="F265" s="52"/>
      <c r="G265" s="52"/>
      <c r="H265" s="68"/>
      <c r="I265" s="55"/>
      <c r="J265" s="65"/>
      <c r="K265" s="75"/>
      <c r="L265" s="60"/>
      <c r="M265" s="60"/>
      <c r="N265" s="60"/>
      <c r="O265" s="60"/>
      <c r="P265" s="60"/>
      <c r="Q265" s="129"/>
      <c r="R265" s="129"/>
      <c r="S265" s="129"/>
      <c r="T265" s="98"/>
      <c r="U265" s="98"/>
      <c r="V265" s="1"/>
    </row>
    <row r="266" spans="1:22" ht="23.25">
      <c r="A266" s="1"/>
      <c r="B266" s="52"/>
      <c r="C266" s="52"/>
      <c r="D266" s="52"/>
      <c r="E266" s="52"/>
      <c r="F266" s="52"/>
      <c r="G266" s="52"/>
      <c r="H266" s="68"/>
      <c r="I266" s="118"/>
      <c r="J266" s="65"/>
      <c r="K266" s="75"/>
      <c r="L266" s="60"/>
      <c r="M266" s="60"/>
      <c r="N266" s="60"/>
      <c r="O266" s="60"/>
      <c r="P266" s="60"/>
      <c r="Q266" s="129"/>
      <c r="R266" s="129"/>
      <c r="S266" s="129"/>
      <c r="T266" s="98"/>
      <c r="U266" s="98"/>
      <c r="V266" s="1"/>
    </row>
    <row r="267" spans="1:22" ht="23.25">
      <c r="A267" s="1"/>
      <c r="B267" s="52"/>
      <c r="C267" s="52"/>
      <c r="D267" s="52"/>
      <c r="E267" s="52"/>
      <c r="F267" s="52"/>
      <c r="G267" s="52"/>
      <c r="H267" s="68"/>
      <c r="I267" s="55"/>
      <c r="J267" s="65"/>
      <c r="K267" s="113"/>
      <c r="L267" s="111"/>
      <c r="M267" s="108"/>
      <c r="N267" s="108"/>
      <c r="O267" s="97"/>
      <c r="P267" s="96"/>
      <c r="Q267" s="126"/>
      <c r="R267" s="129"/>
      <c r="S267" s="129"/>
      <c r="T267" s="97"/>
      <c r="U267" s="98"/>
      <c r="V267" s="1"/>
    </row>
    <row r="268" spans="1:22" ht="23.25">
      <c r="A268" s="1"/>
      <c r="B268" s="52"/>
      <c r="C268" s="52"/>
      <c r="D268" s="52"/>
      <c r="E268" s="52"/>
      <c r="F268" s="52"/>
      <c r="G268" s="52"/>
      <c r="H268" s="68"/>
      <c r="I268" s="55"/>
      <c r="J268" s="65"/>
      <c r="K268" s="113"/>
      <c r="L268" s="111"/>
      <c r="M268" s="108"/>
      <c r="N268" s="108"/>
      <c r="O268" s="97"/>
      <c r="P268" s="96"/>
      <c r="Q268" s="126"/>
      <c r="R268" s="129"/>
      <c r="S268" s="134"/>
      <c r="T268" s="97"/>
      <c r="U268" s="98"/>
      <c r="V268" s="1"/>
    </row>
    <row r="269" spans="1:22" ht="23.25">
      <c r="A269" s="1"/>
      <c r="B269" s="52"/>
      <c r="C269" s="52"/>
      <c r="D269" s="52"/>
      <c r="E269" s="52"/>
      <c r="F269" s="52"/>
      <c r="G269" s="52"/>
      <c r="H269" s="68"/>
      <c r="I269" s="69"/>
      <c r="J269" s="65"/>
      <c r="K269" s="57"/>
      <c r="L269" s="74"/>
      <c r="M269" s="74"/>
      <c r="N269" s="74"/>
      <c r="O269" s="74"/>
      <c r="P269" s="74"/>
      <c r="Q269" s="141"/>
      <c r="R269" s="141"/>
      <c r="S269" s="141"/>
      <c r="T269" s="78"/>
      <c r="U269" s="60"/>
      <c r="V269" s="1"/>
    </row>
    <row r="270" spans="1:22" ht="23.25">
      <c r="A270" s="1"/>
      <c r="B270" s="79"/>
      <c r="C270" s="79"/>
      <c r="D270" s="79"/>
      <c r="E270" s="79"/>
      <c r="F270" s="79"/>
      <c r="G270" s="80"/>
      <c r="H270" s="81"/>
      <c r="I270" s="82"/>
      <c r="J270" s="83"/>
      <c r="K270" s="84"/>
      <c r="L270" s="85"/>
      <c r="M270" s="85"/>
      <c r="N270" s="85"/>
      <c r="O270" s="85"/>
      <c r="P270" s="85"/>
      <c r="Q270" s="153"/>
      <c r="R270" s="153"/>
      <c r="S270" s="153"/>
      <c r="T270" s="86"/>
      <c r="U270" s="85"/>
      <c r="V270" s="1"/>
    </row>
    <row r="271" spans="1:22" ht="23.25">
      <c r="A271" s="20" t="s">
        <v>35</v>
      </c>
      <c r="B271" s="18"/>
      <c r="C271" s="18"/>
      <c r="D271" s="18"/>
      <c r="E271" s="18"/>
      <c r="F271" s="18"/>
      <c r="G271" s="18"/>
      <c r="H271" s="20"/>
      <c r="I271" s="20"/>
      <c r="J271" s="92"/>
      <c r="K271" s="18"/>
      <c r="L271" s="18"/>
      <c r="M271" s="18"/>
      <c r="N271" s="18"/>
      <c r="O271" s="18"/>
      <c r="P271" s="18"/>
      <c r="Q271" s="159"/>
      <c r="R271" s="159"/>
      <c r="S271" s="159"/>
      <c r="T271" s="18"/>
      <c r="U271" s="18"/>
      <c r="V271" s="20" t="s">
        <v>35</v>
      </c>
    </row>
    <row r="64538" spans="1:22" ht="23.25">
      <c r="A64538" s="20"/>
      <c r="B64538" s="18"/>
      <c r="C64538" s="18"/>
      <c r="D64538" s="18"/>
      <c r="E64538" s="18"/>
      <c r="F64538" s="18"/>
      <c r="G64538" s="18"/>
      <c r="H64538" s="20"/>
      <c r="I64538" s="20"/>
      <c r="J64538" s="92"/>
      <c r="K64538" s="18"/>
      <c r="L64538" s="18"/>
      <c r="M64538" s="18"/>
      <c r="N64538" s="18"/>
      <c r="O64538" s="18"/>
      <c r="P64538" s="18"/>
      <c r="Q64538" s="18"/>
      <c r="R64538" s="18"/>
      <c r="S64538" s="18"/>
      <c r="T64538" s="18"/>
      <c r="U64538" s="18"/>
      <c r="V64538" s="20"/>
    </row>
    <row r="64539" spans="1:22" ht="23.25">
      <c r="A64539" s="1"/>
      <c r="B64539" s="1" t="s">
        <v>2</v>
      </c>
      <c r="C64539" s="1"/>
      <c r="D64539" s="1"/>
      <c r="E64539" s="1"/>
      <c r="F64539" s="1"/>
      <c r="G64539" s="1"/>
      <c r="H64539" s="1"/>
      <c r="I64539" s="1"/>
      <c r="J64539" s="1"/>
      <c r="K64539" s="1"/>
      <c r="L64539" s="1"/>
      <c r="M64539" s="1"/>
      <c r="N64539" s="1"/>
      <c r="O64539" s="1"/>
      <c r="P64539" s="1"/>
      <c r="Q64539" s="90"/>
      <c r="R64539" s="90"/>
      <c r="S64539" s="90"/>
      <c r="T64539" s="90"/>
      <c r="U64539" s="91" t="s">
        <v>34</v>
      </c>
      <c r="V64539" s="1"/>
    </row>
    <row r="64540" spans="1:22" ht="23.25">
      <c r="A64540" s="1"/>
      <c r="B64540" s="9"/>
      <c r="C64540" s="10"/>
      <c r="D64540" s="10"/>
      <c r="E64540" s="10"/>
      <c r="F64540" s="10"/>
      <c r="G64540" s="11"/>
      <c r="H64540" s="12"/>
      <c r="I64540" s="12"/>
      <c r="J64540" s="10"/>
      <c r="K64540" s="9" t="s">
        <v>3</v>
      </c>
      <c r="L64540" s="13"/>
      <c r="M64540" s="13"/>
      <c r="N64540" s="13"/>
      <c r="O64540" s="13"/>
      <c r="P64540" s="14"/>
      <c r="Q64540" s="15" t="s">
        <v>4</v>
      </c>
      <c r="R64540" s="10"/>
      <c r="S64540" s="10"/>
      <c r="T64540" s="10"/>
      <c r="U64540" s="16"/>
      <c r="V64540" s="1"/>
    </row>
    <row r="64541" spans="1:22" ht="23.25">
      <c r="A64541" s="1"/>
      <c r="B64541" s="17" t="s">
        <v>5</v>
      </c>
      <c r="C64541" s="18"/>
      <c r="D64541" s="18"/>
      <c r="E64541" s="18"/>
      <c r="F64541" s="18"/>
      <c r="G64541" s="19"/>
      <c r="H64541" s="20"/>
      <c r="I64541" s="20"/>
      <c r="J64541" s="21"/>
      <c r="K64541" s="22"/>
      <c r="L64541" s="23" t="s">
        <v>6</v>
      </c>
      <c r="M64541" s="23"/>
      <c r="N64541" s="23"/>
      <c r="O64541" s="23"/>
      <c r="P64541" s="24"/>
      <c r="Q64541" s="17" t="s">
        <v>7</v>
      </c>
      <c r="R64541" s="18"/>
      <c r="S64541" s="18"/>
      <c r="T64541" s="18"/>
      <c r="U64541" s="25"/>
      <c r="V64541" s="1"/>
    </row>
    <row r="64542" spans="1:22" ht="23.25">
      <c r="A64542" s="1"/>
      <c r="B64542" s="26" t="s">
        <v>8</v>
      </c>
      <c r="C64542" s="27"/>
      <c r="D64542" s="27"/>
      <c r="E64542" s="27"/>
      <c r="F64542" s="27"/>
      <c r="G64542" s="28"/>
      <c r="H64542" s="1"/>
      <c r="I64542" s="2" t="s">
        <v>9</v>
      </c>
      <c r="J64542" s="18"/>
      <c r="K64542" s="29" t="s">
        <v>10</v>
      </c>
      <c r="L64542" s="30"/>
      <c r="M64542" s="31"/>
      <c r="N64542" s="32"/>
      <c r="O64542" s="29" t="s">
        <v>11</v>
      </c>
      <c r="P64542" s="25"/>
      <c r="Q64542" s="26" t="s">
        <v>12</v>
      </c>
      <c r="R64542" s="27"/>
      <c r="S64542" s="27"/>
      <c r="T64542" s="27"/>
      <c r="U64542" s="33"/>
      <c r="V64542" s="1"/>
    </row>
    <row r="64543" spans="1:22" ht="23.25">
      <c r="A64543" s="1"/>
      <c r="B64543" s="34"/>
      <c r="C64543" s="34"/>
      <c r="D64543" s="34"/>
      <c r="E64543" s="34"/>
      <c r="F64543" s="34"/>
      <c r="G64543" s="30"/>
      <c r="H64543" s="34"/>
      <c r="I64543" s="35"/>
      <c r="J64543" s="36"/>
      <c r="K64543" s="37" t="s">
        <v>13</v>
      </c>
      <c r="L64543" s="38" t="s">
        <v>14</v>
      </c>
      <c r="M64543" s="38" t="s">
        <v>15</v>
      </c>
      <c r="N64543" s="37" t="s">
        <v>16</v>
      </c>
      <c r="O64543" s="26" t="s">
        <v>17</v>
      </c>
      <c r="P64543" s="33"/>
      <c r="Q64543" s="30"/>
      <c r="R64543" s="39"/>
      <c r="S64543" s="30"/>
      <c r="T64543" s="40" t="s">
        <v>18</v>
      </c>
      <c r="U64543" s="41"/>
      <c r="V64543" s="1"/>
    </row>
    <row r="64544" spans="1:22" ht="23.25">
      <c r="A64544" s="1"/>
      <c r="B64544" s="17" t="s">
        <v>19</v>
      </c>
      <c r="C64544" s="17" t="s">
        <v>20</v>
      </c>
      <c r="D64544" s="17" t="s">
        <v>21</v>
      </c>
      <c r="E64544" s="17" t="s">
        <v>22</v>
      </c>
      <c r="F64544" s="37" t="s">
        <v>23</v>
      </c>
      <c r="G64544" s="42" t="s">
        <v>24</v>
      </c>
      <c r="H64544" s="34"/>
      <c r="I64544" s="1"/>
      <c r="J64544" s="36"/>
      <c r="K64544" s="38" t="s">
        <v>25</v>
      </c>
      <c r="L64544" s="38"/>
      <c r="M64544" s="34"/>
      <c r="N64544" s="38"/>
      <c r="O64544" s="35" t="s">
        <v>26</v>
      </c>
      <c r="P64544" s="43" t="s">
        <v>26</v>
      </c>
      <c r="Q64544" s="38" t="s">
        <v>14</v>
      </c>
      <c r="R64544" s="37" t="s">
        <v>27</v>
      </c>
      <c r="S64544" s="38" t="s">
        <v>28</v>
      </c>
      <c r="T64544" s="26" t="s">
        <v>29</v>
      </c>
      <c r="U64544" s="33"/>
      <c r="V64544" s="1"/>
    </row>
    <row r="64545" spans="1:22" ht="23.25">
      <c r="A64545" s="1"/>
      <c r="B64545" s="44"/>
      <c r="C64545" s="44"/>
      <c r="D64545" s="44"/>
      <c r="E64545" s="44"/>
      <c r="F64545" s="44"/>
      <c r="G64545" s="45"/>
      <c r="H64545" s="44"/>
      <c r="I64545" s="46"/>
      <c r="J64545" s="47"/>
      <c r="K64545" s="48"/>
      <c r="L64545" s="48"/>
      <c r="M64545" s="45"/>
      <c r="N64545" s="49"/>
      <c r="O64545" s="47" t="s">
        <v>30</v>
      </c>
      <c r="P64545" s="50" t="s">
        <v>31</v>
      </c>
      <c r="Q64545" s="45"/>
      <c r="R64545" s="48"/>
      <c r="S64545" s="48"/>
      <c r="T64545" s="51" t="s">
        <v>32</v>
      </c>
      <c r="U64545" s="51" t="s">
        <v>33</v>
      </c>
      <c r="V64545" s="1"/>
    </row>
    <row r="64546" spans="1:22" ht="23.25">
      <c r="A64546" s="1"/>
      <c r="B64546" s="52"/>
      <c r="C64546" s="52"/>
      <c r="D64546" s="52"/>
      <c r="E64546" s="52"/>
      <c r="F64546" s="52"/>
      <c r="G64546" s="53"/>
      <c r="H64546" s="54"/>
      <c r="I64546" s="55"/>
      <c r="J64546" s="56"/>
      <c r="K64546" s="57"/>
      <c r="L64546" s="58"/>
      <c r="M64546" s="59"/>
      <c r="N64546" s="60"/>
      <c r="O64546" s="61"/>
      <c r="P64546" s="62"/>
      <c r="Q64546" s="58"/>
      <c r="R64546" s="58"/>
      <c r="S64546" s="58"/>
      <c r="T64546" s="58"/>
      <c r="U64546" s="60"/>
      <c r="V64546" s="1"/>
    </row>
    <row r="64547" spans="1:22" ht="23.25">
      <c r="A64547" s="1"/>
      <c r="B64547" s="52"/>
      <c r="C64547" s="63"/>
      <c r="D64547" s="63"/>
      <c r="E64547" s="63"/>
      <c r="F64547" s="63"/>
      <c r="G64547" s="64"/>
      <c r="H64547" s="55"/>
      <c r="I64547" s="55"/>
      <c r="J64547" s="65"/>
      <c r="K64547" s="57"/>
      <c r="L64547" s="61"/>
      <c r="M64547" s="66"/>
      <c r="N64547" s="60"/>
      <c r="O64547" s="61"/>
      <c r="P64547" s="67"/>
      <c r="Q64547" s="58"/>
      <c r="R64547" s="58"/>
      <c r="S64547" s="58"/>
      <c r="T64547" s="60"/>
      <c r="U64547" s="60"/>
      <c r="V64547" s="1"/>
    </row>
    <row r="64548" spans="1:22" ht="23.25">
      <c r="A64548" s="1"/>
      <c r="B64548" s="52"/>
      <c r="C64548" s="52"/>
      <c r="D64548" s="52"/>
      <c r="E64548" s="52"/>
      <c r="F64548" s="52"/>
      <c r="G64548" s="52"/>
      <c r="H64548" s="68"/>
      <c r="I64548" s="69"/>
      <c r="J64548" s="65"/>
      <c r="K64548" s="57"/>
      <c r="L64548" s="60"/>
      <c r="M64548" s="60"/>
      <c r="N64548" s="60"/>
      <c r="O64548" s="60"/>
      <c r="P64548" s="60"/>
      <c r="Q64548" s="60"/>
      <c r="R64548" s="60"/>
      <c r="S64548" s="60"/>
      <c r="T64548" s="60"/>
      <c r="U64548" s="60"/>
      <c r="V64548" s="1"/>
    </row>
    <row r="64549" spans="1:22" ht="23.25">
      <c r="A64549" s="1"/>
      <c r="B64549" s="52"/>
      <c r="C64549" s="52"/>
      <c r="D64549" s="52"/>
      <c r="E64549" s="52"/>
      <c r="F64549" s="52"/>
      <c r="G64549" s="52"/>
      <c r="H64549" s="68"/>
      <c r="I64549" s="69"/>
      <c r="J64549" s="65"/>
      <c r="K64549" s="57"/>
      <c r="L64549" s="60"/>
      <c r="M64549" s="60"/>
      <c r="N64549" s="60"/>
      <c r="O64549" s="60"/>
      <c r="P64549" s="60"/>
      <c r="Q64549" s="60"/>
      <c r="R64549" s="60"/>
      <c r="S64549" s="60"/>
      <c r="T64549" s="60"/>
      <c r="U64549" s="60"/>
      <c r="V64549" s="1"/>
    </row>
    <row r="64550" spans="1:22" ht="23.25">
      <c r="A64550" s="1"/>
      <c r="B64550" s="52"/>
      <c r="C64550" s="52"/>
      <c r="D64550" s="52"/>
      <c r="E64550" s="52"/>
      <c r="F64550" s="52"/>
      <c r="G64550" s="52"/>
      <c r="H64550" s="68"/>
      <c r="I64550" s="69"/>
      <c r="J64550" s="65"/>
      <c r="K64550" s="57"/>
      <c r="L64550" s="60"/>
      <c r="M64550" s="60"/>
      <c r="N64550" s="60"/>
      <c r="O64550" s="60"/>
      <c r="P64550" s="60"/>
      <c r="Q64550" s="60"/>
      <c r="R64550" s="60"/>
      <c r="S64550" s="60"/>
      <c r="T64550" s="60"/>
      <c r="U64550" s="60"/>
      <c r="V64550" s="1"/>
    </row>
    <row r="64551" spans="1:22" ht="23.25">
      <c r="A64551" s="1"/>
      <c r="B64551" s="52"/>
      <c r="C64551" s="52"/>
      <c r="D64551" s="52"/>
      <c r="E64551" s="52"/>
      <c r="F64551" s="52"/>
      <c r="G64551" s="52"/>
      <c r="H64551" s="68"/>
      <c r="I64551" s="69"/>
      <c r="J64551" s="65"/>
      <c r="K64551" s="57"/>
      <c r="L64551" s="60"/>
      <c r="M64551" s="60"/>
      <c r="N64551" s="60"/>
      <c r="O64551" s="60"/>
      <c r="P64551" s="60"/>
      <c r="Q64551" s="60"/>
      <c r="R64551" s="60"/>
      <c r="S64551" s="60"/>
      <c r="T64551" s="60"/>
      <c r="U64551" s="60"/>
      <c r="V64551" s="1"/>
    </row>
    <row r="64552" spans="1:22" ht="23.25">
      <c r="A64552" s="1"/>
      <c r="B64552" s="52"/>
      <c r="C64552" s="52"/>
      <c r="D64552" s="52"/>
      <c r="E64552" s="52"/>
      <c r="F64552" s="52"/>
      <c r="G64552" s="52"/>
      <c r="H64552" s="68"/>
      <c r="I64552" s="69"/>
      <c r="J64552" s="65"/>
      <c r="K64552" s="57"/>
      <c r="L64552" s="60"/>
      <c r="M64552" s="60"/>
      <c r="N64552" s="60"/>
      <c r="O64552" s="60"/>
      <c r="P64552" s="60"/>
      <c r="Q64552" s="60"/>
      <c r="R64552" s="60"/>
      <c r="S64552" s="60"/>
      <c r="T64552" s="60"/>
      <c r="U64552" s="60"/>
      <c r="V64552" s="1"/>
    </row>
    <row r="64553" spans="1:22" ht="23.25">
      <c r="A64553" s="1"/>
      <c r="B64553" s="52"/>
      <c r="C64553" s="52"/>
      <c r="D64553" s="52"/>
      <c r="E64553" s="52"/>
      <c r="F64553" s="52"/>
      <c r="G64553" s="52"/>
      <c r="H64553" s="68"/>
      <c r="I64553" s="69"/>
      <c r="J64553" s="65"/>
      <c r="K64553" s="57"/>
      <c r="L64553" s="60"/>
      <c r="M64553" s="60"/>
      <c r="N64553" s="60"/>
      <c r="O64553" s="60"/>
      <c r="P64553" s="60"/>
      <c r="Q64553" s="60"/>
      <c r="R64553" s="60"/>
      <c r="S64553" s="60"/>
      <c r="T64553" s="60"/>
      <c r="U64553" s="60"/>
      <c r="V64553" s="1"/>
    </row>
    <row r="64554" spans="1:22" ht="23.25">
      <c r="A64554" s="1"/>
      <c r="B64554" s="52"/>
      <c r="C64554" s="52"/>
      <c r="D64554" s="52"/>
      <c r="E64554" s="52"/>
      <c r="F64554" s="52"/>
      <c r="G64554" s="52"/>
      <c r="H64554" s="68"/>
      <c r="I64554" s="69"/>
      <c r="J64554" s="65"/>
      <c r="K64554" s="57"/>
      <c r="L64554" s="60"/>
      <c r="M64554" s="60"/>
      <c r="N64554" s="60"/>
      <c r="O64554" s="60"/>
      <c r="P64554" s="60"/>
      <c r="Q64554" s="60"/>
      <c r="R64554" s="60"/>
      <c r="S64554" s="60"/>
      <c r="T64554" s="60"/>
      <c r="U64554" s="60"/>
      <c r="V64554" s="1"/>
    </row>
    <row r="64555" spans="1:22" ht="23.25">
      <c r="A64555" s="1"/>
      <c r="B64555" s="52"/>
      <c r="C64555" s="52"/>
      <c r="D64555" s="52"/>
      <c r="E64555" s="52"/>
      <c r="F64555" s="52"/>
      <c r="G64555" s="52"/>
      <c r="H64555" s="68"/>
      <c r="I64555" s="69"/>
      <c r="J64555" s="65"/>
      <c r="K64555" s="57"/>
      <c r="L64555" s="60"/>
      <c r="M64555" s="60"/>
      <c r="N64555" s="60"/>
      <c r="O64555" s="60"/>
      <c r="P64555" s="60"/>
      <c r="Q64555" s="60"/>
      <c r="R64555" s="60"/>
      <c r="S64555" s="60"/>
      <c r="T64555" s="60"/>
      <c r="U64555" s="60"/>
      <c r="V64555" s="1"/>
    </row>
    <row r="64556" spans="1:22" ht="23.25">
      <c r="A64556" s="1"/>
      <c r="B64556" s="63"/>
      <c r="C64556" s="63"/>
      <c r="D64556" s="63"/>
      <c r="E64556" s="52"/>
      <c r="F64556" s="52"/>
      <c r="G64556" s="52"/>
      <c r="H64556" s="70"/>
      <c r="I64556" s="71"/>
      <c r="J64556" s="72"/>
      <c r="K64556" s="73"/>
      <c r="L64556" s="60"/>
      <c r="M64556" s="60"/>
      <c r="N64556" s="60"/>
      <c r="O64556" s="60"/>
      <c r="P64556" s="60"/>
      <c r="Q64556" s="60"/>
      <c r="R64556" s="60"/>
      <c r="S64556" s="60"/>
      <c r="T64556" s="60"/>
      <c r="U64556" s="60"/>
      <c r="V64556" s="1"/>
    </row>
    <row r="64557" spans="1:22" ht="23.25">
      <c r="A64557" s="1"/>
      <c r="B64557" s="52"/>
      <c r="C64557" s="52"/>
      <c r="D64557" s="52"/>
      <c r="E64557" s="52"/>
      <c r="F64557" s="52"/>
      <c r="G64557" s="52"/>
      <c r="H64557" s="68"/>
      <c r="I64557" s="69"/>
      <c r="J64557" s="65"/>
      <c r="K64557" s="57"/>
      <c r="L64557" s="74"/>
      <c r="M64557" s="74"/>
      <c r="N64557" s="74"/>
      <c r="O64557" s="74"/>
      <c r="P64557" s="74"/>
      <c r="Q64557" s="74"/>
      <c r="R64557" s="74"/>
      <c r="S64557" s="74"/>
      <c r="T64557" s="60"/>
      <c r="U64557" s="60"/>
      <c r="V64557" s="1"/>
    </row>
    <row r="64558" spans="1:22" ht="23.25">
      <c r="A64558" s="1"/>
      <c r="B64558" s="52"/>
      <c r="C64558" s="52"/>
      <c r="D64558" s="52"/>
      <c r="E64558" s="52"/>
      <c r="F64558" s="52"/>
      <c r="G64558" s="52"/>
      <c r="H64558" s="68"/>
      <c r="I64558" s="69"/>
      <c r="J64558" s="65"/>
      <c r="K64558" s="57"/>
      <c r="L64558" s="60"/>
      <c r="M64558" s="60"/>
      <c r="N64558" s="60"/>
      <c r="O64558" s="60"/>
      <c r="P64558" s="60"/>
      <c r="Q64558" s="60"/>
      <c r="R64558" s="60"/>
      <c r="S64558" s="60"/>
      <c r="T64558" s="60"/>
      <c r="U64558" s="60"/>
      <c r="V64558" s="1"/>
    </row>
    <row r="64559" spans="1:22" ht="23.25">
      <c r="A64559" s="1"/>
      <c r="B64559" s="52"/>
      <c r="C64559" s="52"/>
      <c r="D64559" s="52"/>
      <c r="E64559" s="52"/>
      <c r="F64559" s="52"/>
      <c r="G64559" s="52"/>
      <c r="H64559" s="68"/>
      <c r="I64559" s="69"/>
      <c r="J64559" s="65"/>
      <c r="K64559" s="57"/>
      <c r="L64559" s="60"/>
      <c r="M64559" s="60"/>
      <c r="N64559" s="60"/>
      <c r="O64559" s="60"/>
      <c r="P64559" s="60"/>
      <c r="Q64559" s="60"/>
      <c r="R64559" s="60"/>
      <c r="S64559" s="60"/>
      <c r="T64559" s="60"/>
      <c r="U64559" s="60"/>
      <c r="V64559" s="1"/>
    </row>
    <row r="64560" spans="1:22" ht="23.25">
      <c r="A64560" s="1"/>
      <c r="B64560" s="52"/>
      <c r="C64560" s="52"/>
      <c r="D64560" s="52"/>
      <c r="E64560" s="52"/>
      <c r="F64560" s="52"/>
      <c r="G64560" s="52"/>
      <c r="H64560" s="68"/>
      <c r="I64560" s="69"/>
      <c r="J64560" s="65"/>
      <c r="K64560" s="57"/>
      <c r="L64560" s="60"/>
      <c r="M64560" s="60"/>
      <c r="N64560" s="60"/>
      <c r="O64560" s="60"/>
      <c r="P64560" s="60"/>
      <c r="Q64560" s="60"/>
      <c r="R64560" s="60"/>
      <c r="S64560" s="60"/>
      <c r="T64560" s="60"/>
      <c r="U64560" s="60"/>
      <c r="V64560" s="1"/>
    </row>
    <row r="64561" spans="1:22" ht="23.25">
      <c r="A64561" s="1"/>
      <c r="B64561" s="52"/>
      <c r="C64561" s="52"/>
      <c r="D64561" s="52"/>
      <c r="E64561" s="52"/>
      <c r="F64561" s="52"/>
      <c r="G64561" s="63"/>
      <c r="H64561" s="68"/>
      <c r="I64561" s="69"/>
      <c r="J64561" s="65"/>
      <c r="K64561" s="57"/>
      <c r="L64561" s="60"/>
      <c r="M64561" s="60"/>
      <c r="N64561" s="60"/>
      <c r="O64561" s="60"/>
      <c r="P64561" s="60"/>
      <c r="Q64561" s="60"/>
      <c r="R64561" s="60"/>
      <c r="S64561" s="60"/>
      <c r="T64561" s="60"/>
      <c r="U64561" s="60"/>
      <c r="V64561" s="1"/>
    </row>
    <row r="64562" spans="1:22" ht="23.25">
      <c r="A64562" s="1"/>
      <c r="B64562" s="52"/>
      <c r="C64562" s="52"/>
      <c r="D64562" s="52"/>
      <c r="E64562" s="52"/>
      <c r="F64562" s="52"/>
      <c r="G64562" s="52"/>
      <c r="H64562" s="68"/>
      <c r="I64562" s="69"/>
      <c r="J64562" s="65"/>
      <c r="K64562" s="75"/>
      <c r="L64562" s="74"/>
      <c r="M64562" s="74"/>
      <c r="N64562" s="74"/>
      <c r="O64562" s="74"/>
      <c r="P64562" s="74"/>
      <c r="Q64562" s="74"/>
      <c r="R64562" s="74"/>
      <c r="S64562" s="74"/>
      <c r="T64562" s="60"/>
      <c r="U64562" s="60"/>
      <c r="V64562" s="1"/>
    </row>
    <row r="64563" spans="1:22" ht="23.25">
      <c r="A64563" s="1"/>
      <c r="B64563" s="52"/>
      <c r="C64563" s="52"/>
      <c r="D64563" s="52"/>
      <c r="E64563" s="52"/>
      <c r="F64563" s="52"/>
      <c r="G64563" s="52"/>
      <c r="H64563" s="68"/>
      <c r="I64563" s="69"/>
      <c r="J64563" s="65"/>
      <c r="K64563" s="57"/>
      <c r="L64563" s="60"/>
      <c r="M64563" s="60"/>
      <c r="N64563" s="60"/>
      <c r="O64563" s="60"/>
      <c r="P64563" s="60"/>
      <c r="Q64563" s="60"/>
      <c r="R64563" s="60"/>
      <c r="S64563" s="60"/>
      <c r="T64563" s="60"/>
      <c r="U64563" s="60"/>
      <c r="V64563" s="1"/>
    </row>
    <row r="64564" spans="1:22" ht="23.25">
      <c r="A64564" s="1"/>
      <c r="B64564" s="52"/>
      <c r="C64564" s="52"/>
      <c r="D64564" s="52"/>
      <c r="E64564" s="52"/>
      <c r="F64564" s="52"/>
      <c r="G64564" s="52"/>
      <c r="H64564" s="68"/>
      <c r="I64564" s="69"/>
      <c r="J64564" s="65"/>
      <c r="K64564" s="57"/>
      <c r="L64564" s="60"/>
      <c r="M64564" s="60"/>
      <c r="N64564" s="60"/>
      <c r="O64564" s="60"/>
      <c r="P64564" s="60"/>
      <c r="Q64564" s="60"/>
      <c r="R64564" s="60"/>
      <c r="S64564" s="60"/>
      <c r="T64564" s="60"/>
      <c r="U64564" s="60"/>
      <c r="V64564" s="1"/>
    </row>
    <row r="64565" spans="1:22" ht="23.25">
      <c r="A64565" s="1"/>
      <c r="B64565" s="52"/>
      <c r="C64565" s="52"/>
      <c r="D64565" s="52"/>
      <c r="E64565" s="52"/>
      <c r="F64565" s="52"/>
      <c r="G64565" s="52"/>
      <c r="H64565" s="68"/>
      <c r="I64565" s="69"/>
      <c r="J64565" s="65"/>
      <c r="K64565" s="57"/>
      <c r="L64565" s="60"/>
      <c r="M64565" s="60"/>
      <c r="N64565" s="60"/>
      <c r="O64565" s="60"/>
      <c r="P64565" s="60"/>
      <c r="Q64565" s="60"/>
      <c r="R64565" s="60"/>
      <c r="S64565" s="60"/>
      <c r="T64565" s="60"/>
      <c r="U64565" s="60"/>
      <c r="V64565" s="1"/>
    </row>
    <row r="64566" spans="1:22" ht="23.25">
      <c r="A64566" s="1"/>
      <c r="B64566" s="52"/>
      <c r="C64566" s="52"/>
      <c r="D64566" s="52"/>
      <c r="E64566" s="52"/>
      <c r="F64566" s="52"/>
      <c r="G64566" s="52"/>
      <c r="H64566" s="68"/>
      <c r="I64566" s="69"/>
      <c r="J64566" s="65"/>
      <c r="K64566" s="57"/>
      <c r="L64566" s="60"/>
      <c r="M64566" s="60"/>
      <c r="N64566" s="60"/>
      <c r="O64566" s="60"/>
      <c r="P64566" s="60"/>
      <c r="Q64566" s="60"/>
      <c r="R64566" s="60"/>
      <c r="S64566" s="60"/>
      <c r="T64566" s="60"/>
      <c r="U64566" s="60"/>
      <c r="V64566" s="1"/>
    </row>
    <row r="64567" spans="1:22" ht="23.25">
      <c r="A64567" s="1"/>
      <c r="B64567" s="52"/>
      <c r="C64567" s="52"/>
      <c r="D64567" s="52"/>
      <c r="E64567" s="53"/>
      <c r="F64567" s="76"/>
      <c r="G64567" s="77"/>
      <c r="H64567" s="68"/>
      <c r="I64567" s="69"/>
      <c r="J64567" s="65"/>
      <c r="K64567" s="57"/>
      <c r="L64567" s="60"/>
      <c r="M64567" s="60"/>
      <c r="N64567" s="60"/>
      <c r="O64567" s="60"/>
      <c r="P64567" s="60"/>
      <c r="Q64567" s="60"/>
      <c r="R64567" s="60"/>
      <c r="S64567" s="60"/>
      <c r="T64567" s="60"/>
      <c r="U64567" s="60"/>
      <c r="V64567" s="1"/>
    </row>
    <row r="64568" spans="1:22" ht="23.25">
      <c r="A64568" s="1"/>
      <c r="B64568" s="52"/>
      <c r="C64568" s="52"/>
      <c r="D64568" s="52"/>
      <c r="E64568" s="53"/>
      <c r="F64568" s="76"/>
      <c r="G64568" s="77"/>
      <c r="H64568" s="68"/>
      <c r="I64568" s="69"/>
      <c r="J64568" s="65"/>
      <c r="K64568" s="75"/>
      <c r="L64568" s="60"/>
      <c r="M64568" s="60"/>
      <c r="N64568" s="60"/>
      <c r="O64568" s="60"/>
      <c r="P64568" s="60"/>
      <c r="Q64568" s="60"/>
      <c r="R64568" s="60"/>
      <c r="S64568" s="60"/>
      <c r="T64568" s="60"/>
      <c r="U64568" s="60"/>
      <c r="V64568" s="1"/>
    </row>
    <row r="64569" spans="1:22" ht="23.25">
      <c r="A64569" s="1"/>
      <c r="B64569" s="52"/>
      <c r="C64569" s="52"/>
      <c r="D64569" s="52"/>
      <c r="E64569" s="52"/>
      <c r="F64569" s="52"/>
      <c r="G64569" s="52"/>
      <c r="H64569" s="68"/>
      <c r="I64569" s="69"/>
      <c r="J64569" s="65"/>
      <c r="K64569" s="57"/>
      <c r="L64569" s="60"/>
      <c r="M64569" s="60"/>
      <c r="N64569" s="60"/>
      <c r="O64569" s="60"/>
      <c r="P64569" s="60"/>
      <c r="Q64569" s="60"/>
      <c r="R64569" s="60"/>
      <c r="S64569" s="60"/>
      <c r="T64569" s="60"/>
      <c r="U64569" s="60"/>
      <c r="V64569" s="1"/>
    </row>
    <row r="64570" spans="1:22" ht="23.25">
      <c r="A64570" s="1"/>
      <c r="B64570" s="52"/>
      <c r="C64570" s="52"/>
      <c r="D64570" s="52"/>
      <c r="E64570" s="52"/>
      <c r="F64570" s="52"/>
      <c r="G64570" s="52"/>
      <c r="H64570" s="68"/>
      <c r="I64570" s="69"/>
      <c r="J64570" s="65"/>
      <c r="K64570" s="57"/>
      <c r="L64570" s="60"/>
      <c r="M64570" s="60"/>
      <c r="N64570" s="61"/>
      <c r="O64570" s="60"/>
      <c r="P64570" s="60"/>
      <c r="Q64570" s="60"/>
      <c r="R64570" s="60"/>
      <c r="S64570" s="60"/>
      <c r="T64570" s="60"/>
      <c r="U64570" s="60"/>
      <c r="V64570" s="1"/>
    </row>
    <row r="64571" spans="1:22" ht="23.25">
      <c r="A64571" s="1"/>
      <c r="B64571" s="52"/>
      <c r="C64571" s="52"/>
      <c r="D64571" s="52"/>
      <c r="E64571" s="52"/>
      <c r="F64571" s="52"/>
      <c r="G64571" s="52"/>
      <c r="H64571" s="68"/>
      <c r="I64571" s="69"/>
      <c r="J64571" s="65"/>
      <c r="K64571" s="57"/>
      <c r="L64571" s="60"/>
      <c r="M64571" s="60"/>
      <c r="N64571" s="60"/>
      <c r="O64571" s="60"/>
      <c r="P64571" s="60"/>
      <c r="Q64571" s="60"/>
      <c r="R64571" s="60"/>
      <c r="S64571" s="60"/>
      <c r="T64571" s="60"/>
      <c r="U64571" s="60"/>
      <c r="V64571" s="1"/>
    </row>
    <row r="64572" spans="1:22" ht="23.25">
      <c r="A64572" s="1"/>
      <c r="B64572" s="52"/>
      <c r="C64572" s="52"/>
      <c r="D64572" s="52"/>
      <c r="E64572" s="52"/>
      <c r="F64572" s="52"/>
      <c r="G64572" s="52"/>
      <c r="H64572" s="68"/>
      <c r="I64572" s="69"/>
      <c r="J64572" s="65"/>
      <c r="K64572" s="57"/>
      <c r="L64572" s="74"/>
      <c r="M64572" s="74"/>
      <c r="N64572" s="74"/>
      <c r="O64572" s="74"/>
      <c r="P64572" s="74"/>
      <c r="Q64572" s="74"/>
      <c r="R64572" s="74"/>
      <c r="S64572" s="74"/>
      <c r="T64572" s="60"/>
      <c r="U64572" s="60"/>
      <c r="V64572" s="1"/>
    </row>
    <row r="64573" spans="1:22" ht="23.25">
      <c r="A64573" s="1"/>
      <c r="B64573" s="52"/>
      <c r="C64573" s="52"/>
      <c r="D64573" s="52"/>
      <c r="E64573" s="52"/>
      <c r="F64573" s="52"/>
      <c r="G64573" s="52"/>
      <c r="H64573" s="68"/>
      <c r="I64573" s="69"/>
      <c r="J64573" s="65"/>
      <c r="K64573" s="57"/>
      <c r="L64573" s="60"/>
      <c r="M64573" s="60"/>
      <c r="N64573" s="60"/>
      <c r="O64573" s="60"/>
      <c r="P64573" s="60"/>
      <c r="Q64573" s="60"/>
      <c r="R64573" s="60"/>
      <c r="S64573" s="60"/>
      <c r="T64573" s="60"/>
      <c r="U64573" s="60"/>
      <c r="V64573" s="1"/>
    </row>
    <row r="64574" spans="1:22" ht="23.25">
      <c r="A64574" s="1"/>
      <c r="B64574" s="52"/>
      <c r="C64574" s="52"/>
      <c r="D64574" s="52"/>
      <c r="E64574" s="52"/>
      <c r="F64574" s="52"/>
      <c r="G64574" s="52"/>
      <c r="H64574" s="68"/>
      <c r="I64574" s="69"/>
      <c r="J64574" s="65"/>
      <c r="K64574" s="75"/>
      <c r="L64574" s="60"/>
      <c r="M64574" s="60"/>
      <c r="N64574" s="60"/>
      <c r="O64574" s="60"/>
      <c r="P64574" s="60"/>
      <c r="Q64574" s="60"/>
      <c r="R64574" s="60"/>
      <c r="S64574" s="60"/>
      <c r="T64574" s="60"/>
      <c r="U64574" s="60"/>
      <c r="V64574" s="1"/>
    </row>
    <row r="64575" spans="1:22" ht="23.25">
      <c r="A64575" s="1"/>
      <c r="B64575" s="52"/>
      <c r="C64575" s="52"/>
      <c r="D64575" s="52"/>
      <c r="E64575" s="52"/>
      <c r="F64575" s="52"/>
      <c r="G64575" s="52"/>
      <c r="H64575" s="68"/>
      <c r="I64575" s="69"/>
      <c r="J64575" s="65"/>
      <c r="K64575" s="57"/>
      <c r="L64575" s="60"/>
      <c r="M64575" s="60"/>
      <c r="N64575" s="60"/>
      <c r="O64575" s="60"/>
      <c r="P64575" s="60"/>
      <c r="Q64575" s="60"/>
      <c r="R64575" s="60"/>
      <c r="S64575" s="60"/>
      <c r="T64575" s="60"/>
      <c r="U64575" s="60"/>
      <c r="V64575" s="1"/>
    </row>
    <row r="64576" spans="1:22" ht="23.25">
      <c r="A64576" s="1"/>
      <c r="B64576" s="52"/>
      <c r="C64576" s="52"/>
      <c r="D64576" s="52"/>
      <c r="E64576" s="52"/>
      <c r="F64576" s="52"/>
      <c r="G64576" s="52"/>
      <c r="H64576" s="68"/>
      <c r="I64576" s="69"/>
      <c r="J64576" s="65"/>
      <c r="K64576" s="57"/>
      <c r="L64576" s="60"/>
      <c r="M64576" s="60"/>
      <c r="N64576" s="60"/>
      <c r="O64576" s="60"/>
      <c r="P64576" s="60"/>
      <c r="Q64576" s="60"/>
      <c r="R64576" s="60"/>
      <c r="S64576" s="60"/>
      <c r="T64576" s="60"/>
      <c r="U64576" s="60"/>
      <c r="V64576" s="1"/>
    </row>
    <row r="64577" spans="1:22" ht="23.25">
      <c r="A64577" s="1"/>
      <c r="B64577" s="52"/>
      <c r="C64577" s="52"/>
      <c r="D64577" s="52"/>
      <c r="E64577" s="52"/>
      <c r="F64577" s="52"/>
      <c r="G64577" s="52"/>
      <c r="H64577" s="68"/>
      <c r="I64577" s="69"/>
      <c r="J64577" s="65"/>
      <c r="K64577" s="57"/>
      <c r="L64577" s="60"/>
      <c r="M64577" s="60"/>
      <c r="N64577" s="60"/>
      <c r="O64577" s="60"/>
      <c r="P64577" s="60"/>
      <c r="Q64577" s="60"/>
      <c r="R64577" s="60"/>
      <c r="S64577" s="60"/>
      <c r="T64577" s="60"/>
      <c r="U64577" s="60"/>
      <c r="V64577" s="1"/>
    </row>
    <row r="64578" spans="1:22" ht="23.25">
      <c r="A64578" s="1"/>
      <c r="B64578" s="52"/>
      <c r="C64578" s="52"/>
      <c r="D64578" s="52"/>
      <c r="E64578" s="52"/>
      <c r="F64578" s="52"/>
      <c r="G64578" s="52"/>
      <c r="H64578" s="68"/>
      <c r="I64578" s="69"/>
      <c r="J64578" s="65"/>
      <c r="K64578" s="57"/>
      <c r="L64578" s="60"/>
      <c r="M64578" s="60"/>
      <c r="N64578" s="60"/>
      <c r="O64578" s="60"/>
      <c r="P64578" s="60"/>
      <c r="Q64578" s="60"/>
      <c r="R64578" s="60"/>
      <c r="S64578" s="60"/>
      <c r="T64578" s="60"/>
      <c r="U64578" s="60"/>
      <c r="V64578" s="1"/>
    </row>
    <row r="64579" spans="1:22" ht="23.25">
      <c r="A64579" s="1"/>
      <c r="B64579" s="52"/>
      <c r="C64579" s="52"/>
      <c r="D64579" s="52"/>
      <c r="E64579" s="52"/>
      <c r="F64579" s="52"/>
      <c r="G64579" s="52"/>
      <c r="H64579" s="68"/>
      <c r="I64579" s="69"/>
      <c r="J64579" s="65"/>
      <c r="K64579" s="57"/>
      <c r="L64579" s="60"/>
      <c r="M64579" s="60"/>
      <c r="N64579" s="60"/>
      <c r="O64579" s="60"/>
      <c r="P64579" s="60"/>
      <c r="Q64579" s="60"/>
      <c r="R64579" s="60"/>
      <c r="S64579" s="60"/>
      <c r="T64579" s="60"/>
      <c r="U64579" s="60"/>
      <c r="V64579" s="1"/>
    </row>
    <row r="64580" spans="1:22" ht="23.25">
      <c r="A64580" s="1"/>
      <c r="B64580" s="52"/>
      <c r="C64580" s="52"/>
      <c r="D64580" s="52"/>
      <c r="E64580" s="52"/>
      <c r="F64580" s="52"/>
      <c r="G64580" s="52"/>
      <c r="H64580" s="68"/>
      <c r="I64580" s="69"/>
      <c r="J64580" s="65"/>
      <c r="K64580" s="57"/>
      <c r="L64580" s="74"/>
      <c r="M64580" s="74"/>
      <c r="N64580" s="74"/>
      <c r="O64580" s="74"/>
      <c r="P64580" s="74"/>
      <c r="Q64580" s="74"/>
      <c r="R64580" s="74"/>
      <c r="S64580" s="74"/>
      <c r="T64580" s="60"/>
      <c r="U64580" s="60"/>
      <c r="V64580" s="1"/>
    </row>
    <row r="64581" spans="1:22" ht="23.25">
      <c r="A64581" s="1"/>
      <c r="B64581" s="52"/>
      <c r="C64581" s="52"/>
      <c r="D64581" s="52"/>
      <c r="E64581" s="52"/>
      <c r="F64581" s="52"/>
      <c r="G64581" s="52"/>
      <c r="H64581" s="68"/>
      <c r="I64581" s="69"/>
      <c r="J64581" s="65"/>
      <c r="K64581" s="57"/>
      <c r="L64581" s="74"/>
      <c r="M64581" s="74"/>
      <c r="N64581" s="74"/>
      <c r="O64581" s="74"/>
      <c r="P64581" s="74"/>
      <c r="Q64581" s="74"/>
      <c r="R64581" s="74"/>
      <c r="S64581" s="74"/>
      <c r="T64581" s="78"/>
      <c r="U64581" s="60"/>
      <c r="V64581" s="1"/>
    </row>
    <row r="64582" spans="1:22" ht="23.25">
      <c r="A64582" s="1"/>
      <c r="B64582" s="79"/>
      <c r="C64582" s="79"/>
      <c r="D64582" s="79"/>
      <c r="E64582" s="79"/>
      <c r="F64582" s="79"/>
      <c r="G64582" s="80"/>
      <c r="H64582" s="81"/>
      <c r="I64582" s="82"/>
      <c r="J64582" s="83"/>
      <c r="K64582" s="84"/>
      <c r="L64582" s="85"/>
      <c r="M64582" s="85"/>
      <c r="N64582" s="85"/>
      <c r="O64582" s="85"/>
      <c r="P64582" s="85"/>
      <c r="Q64582" s="85"/>
      <c r="R64582" s="85"/>
      <c r="S64582" s="85"/>
      <c r="T64582" s="86"/>
      <c r="U64582" s="85"/>
      <c r="V64582" s="1"/>
    </row>
    <row r="64583" spans="1:22" ht="23.25">
      <c r="A64583" s="1" t="s">
        <v>35</v>
      </c>
      <c r="B64583" s="1"/>
      <c r="C64583" s="1"/>
      <c r="D64583" s="1"/>
      <c r="E64583" s="1"/>
      <c r="F64583" s="1"/>
      <c r="G64583" s="1"/>
      <c r="H64583" s="1"/>
      <c r="I64583" s="1"/>
      <c r="J64583" s="1"/>
      <c r="K64583" s="1"/>
      <c r="L64583" s="1"/>
      <c r="M64583" s="1"/>
      <c r="N64583" s="1"/>
      <c r="O64583" s="1"/>
      <c r="P64583" s="1"/>
      <c r="Q64583" s="90"/>
      <c r="R64583" s="90"/>
      <c r="S64583" s="90"/>
      <c r="T64583" s="90"/>
      <c r="U64583" s="90"/>
      <c r="V64583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2002-06-01T04:57:55Z</cp:lastPrinted>
  <dcterms:created xsi:type="dcterms:W3CDTF">2001-11-13T16:33:40Z</dcterms:created>
  <dcterms:modified xsi:type="dcterms:W3CDTF">2002-06-07T03:10:04Z</dcterms:modified>
  <cp:category/>
  <cp:version/>
  <cp:contentType/>
  <cp:contentStatus/>
</cp:coreProperties>
</file>