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476" yWindow="65491" windowWidth="11970" windowHeight="3360" activeTab="0"/>
  </bookViews>
  <sheets>
    <sheet name="Hoja1" sheetId="1" r:id="rId1"/>
  </sheets>
  <definedNames>
    <definedName name="_xlnm.Print_Area" localSheetId="0">'Hoja1'!$A$1:$L$180</definedName>
    <definedName name="FORM">'Hoja1'!$A$65440:$L$65485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57</t>
        </r>
      </text>
    </comment>
  </commentList>
</comments>
</file>

<file path=xl/sharedStrings.xml><?xml version="1.0" encoding="utf-8"?>
<sst xmlns="http://schemas.openxmlformats.org/spreadsheetml/2006/main" count="341" uniqueCount="164">
  <si>
    <t>(Millones de Pesos)</t>
  </si>
  <si>
    <t xml:space="preserve">HOJA      DE      </t>
  </si>
  <si>
    <t>*</t>
  </si>
  <si>
    <t>ESTIMACIÓN DE LA INVERSIÓN FINANCIADA</t>
  </si>
  <si>
    <t>CUENTA PÚBLICA</t>
  </si>
  <si>
    <t>(2)</t>
  </si>
  <si>
    <t>(3)</t>
  </si>
  <si>
    <t>(4=3/2)</t>
  </si>
  <si>
    <t>(5)</t>
  </si>
  <si>
    <t>(6)</t>
  </si>
  <si>
    <t>(7)</t>
  </si>
  <si>
    <t>(8=5+7)</t>
  </si>
  <si>
    <t>(9=8/3)</t>
  </si>
  <si>
    <t>Monto</t>
  </si>
  <si>
    <t>%</t>
  </si>
  <si>
    <t>Acumulada</t>
  </si>
  <si>
    <t>Proyectada</t>
  </si>
  <si>
    <t>Realizada</t>
  </si>
  <si>
    <t>Costo total autorizado en</t>
  </si>
  <si>
    <t>PEF*</t>
  </si>
  <si>
    <t>Estimación de la inversión financiada</t>
  </si>
  <si>
    <t>2000</t>
  </si>
  <si>
    <t>2001</t>
  </si>
  <si>
    <t>Variación</t>
  </si>
  <si>
    <t>Estado del proyecto</t>
  </si>
  <si>
    <t>PROYECTOS</t>
  </si>
  <si>
    <t>(1)</t>
  </si>
  <si>
    <t>TOTAL</t>
  </si>
  <si>
    <t>Aprobados en Ejercicios Fiscales Anteriores</t>
  </si>
  <si>
    <t>Terminado totalmente</t>
  </si>
  <si>
    <t>Por licitar</t>
  </si>
  <si>
    <t>Terminado parcialmente</t>
  </si>
  <si>
    <t>Varias (construcción y licitación)</t>
  </si>
  <si>
    <t>Construcción</t>
  </si>
  <si>
    <t>Licitación</t>
  </si>
  <si>
    <t xml:space="preserve">  Inversión Directa</t>
  </si>
  <si>
    <t>10 LT 214 y 215 Sureste-Peninsular</t>
  </si>
  <si>
    <t xml:space="preserve">  1 CG Cerro Prieto IV</t>
  </si>
  <si>
    <t xml:space="preserve">  3 CCI Guerrero Negro II</t>
  </si>
  <si>
    <t xml:space="preserve">  4 CC Monterrey II</t>
  </si>
  <si>
    <t xml:space="preserve">  5 CD Puerto San Carlos II</t>
  </si>
  <si>
    <t xml:space="preserve">  6 CC Rosarito III (Unidades 8  y   9)</t>
  </si>
  <si>
    <t xml:space="preserve">  7 CT Samalayuca II</t>
  </si>
  <si>
    <t xml:space="preserve">  8 CG Tres Vírgenes</t>
  </si>
  <si>
    <t xml:space="preserve">  9 LT 211 Cable Submarino</t>
  </si>
  <si>
    <t>11 LT 216 y 217 Noroeste</t>
  </si>
  <si>
    <t>12 SE  212 y 213 SF6 Potencia y Distribución</t>
  </si>
  <si>
    <t>13 SE  218 Noroeste</t>
  </si>
  <si>
    <t>14 SE 219 Sureste-Peninsular</t>
  </si>
  <si>
    <t>15 SE 220 Oriental-Centro</t>
  </si>
  <si>
    <t>16 SE 221 Occidental</t>
  </si>
  <si>
    <t xml:space="preserve">     Aprobados en 1997</t>
  </si>
  <si>
    <t xml:space="preserve">     Aprobados en 1998</t>
  </si>
  <si>
    <t>17 LT 301 Centro</t>
  </si>
  <si>
    <t>18 LT 302 Sureste</t>
  </si>
  <si>
    <t>19 LT 303 Ixtapa-Pie de la Cuesta</t>
  </si>
  <si>
    <t>20 LT 304 Noroeste</t>
  </si>
  <si>
    <t>21 SE 305 Centro-Oriente</t>
  </si>
  <si>
    <t>22 SE 306 Sureste</t>
  </si>
  <si>
    <t>23 SE 307 Noreste</t>
  </si>
  <si>
    <t>24 SE 308 Noroeste</t>
  </si>
  <si>
    <t xml:space="preserve">     Aprobados en 1999</t>
  </si>
  <si>
    <t>25 CG Los Azufres II y Campo Geotérmico</t>
  </si>
  <si>
    <t>26 CH Manuel Moreno Torres (2a. Etapa)</t>
  </si>
  <si>
    <t>29 LT 408 Naco-Nogales-Area Noroeste</t>
  </si>
  <si>
    <t>30 LT 411 Sistema Nacional</t>
  </si>
  <si>
    <t>Varias (F1 en construcción, F2 en</t>
  </si>
  <si>
    <t xml:space="preserve"> fallo y adjudicación y F3 por licitar)</t>
  </si>
  <si>
    <t xml:space="preserve">Varias (F1 en construcción, F2 en </t>
  </si>
  <si>
    <t>licitación y F3 por licitar)</t>
  </si>
  <si>
    <t xml:space="preserve">Varias (F1 en construcción </t>
  </si>
  <si>
    <t>y F2 por licitar)</t>
  </si>
  <si>
    <t xml:space="preserve">31 LT Manuel Moreno Torres Red </t>
  </si>
  <si>
    <t>Varias (F1 en licitación y F2 por licitar)</t>
  </si>
  <si>
    <t>32 SE 401 Occidental-Central</t>
  </si>
  <si>
    <t>33 SE 402 Oriental-Peninsular</t>
  </si>
  <si>
    <t>34 SE 403 Noreste</t>
  </si>
  <si>
    <t>35 SE 404 Noroeste-Norte</t>
  </si>
  <si>
    <t>36 SE 405 Compensación Alta Tensión</t>
  </si>
  <si>
    <t>37 SE 410 Sistema Nacional</t>
  </si>
  <si>
    <t>38 CC El Sauz conversión de TG a CC</t>
  </si>
  <si>
    <t>39 LT 414 Norte-Occidental</t>
  </si>
  <si>
    <t>40 LT 502 Oriental-Norte</t>
  </si>
  <si>
    <t>41 LT 506 Saltillo-Cañada</t>
  </si>
  <si>
    <t xml:space="preserve">42 LT Red Asociada de la Central Tamazunchale </t>
  </si>
  <si>
    <t xml:space="preserve">            (Altamira VI)</t>
  </si>
  <si>
    <t>Varias (F1 en construcción y</t>
  </si>
  <si>
    <t xml:space="preserve"> F2 por licitar)</t>
  </si>
  <si>
    <t>Fallo y adjudicación</t>
  </si>
  <si>
    <t xml:space="preserve">Varias (F1 fallo y adjudicación </t>
  </si>
  <si>
    <t>43 LT Red Asociada de la Central Río Bravo III</t>
  </si>
  <si>
    <t>44 SE 412 Compensación Norte</t>
  </si>
  <si>
    <t>45 SE 413 Noroeste-Occidental</t>
  </si>
  <si>
    <t>46 SE 503 Oriental</t>
  </si>
  <si>
    <t>47 SE 504 Norte-Occidental</t>
  </si>
  <si>
    <t xml:space="preserve">  Inversión Condicionada</t>
  </si>
  <si>
    <t xml:space="preserve">48 TRN Terminal de Carbón de la CT Pdte. </t>
  </si>
  <si>
    <t xml:space="preserve">                 Plutarco Elías Calles</t>
  </si>
  <si>
    <t>49 CC Altamira II</t>
  </si>
  <si>
    <t>50 CC Bajío</t>
  </si>
  <si>
    <t>51 CC Campeche</t>
  </si>
  <si>
    <t>52 CC Hermosillo</t>
  </si>
  <si>
    <t>53 CT Mérida III</t>
  </si>
  <si>
    <t>55 CC Naco-Nogales</t>
  </si>
  <si>
    <t xml:space="preserve">56 CC Río Bravo II </t>
  </si>
  <si>
    <t xml:space="preserve">Fallo y adjudicación (por </t>
  </si>
  <si>
    <t>iniciar construcción)</t>
  </si>
  <si>
    <t>58 CC Saltillo</t>
  </si>
  <si>
    <t>60 TRN Gasoducto Cd. Pemex-Valladolid</t>
  </si>
  <si>
    <t>61 TRN Gasoducto Samalayuca</t>
  </si>
  <si>
    <t>Nuevos Proyectos</t>
  </si>
  <si>
    <t xml:space="preserve">     Aprobados en 2001</t>
  </si>
  <si>
    <t>62 CC Altamira III y IV</t>
  </si>
  <si>
    <t>63 CC Chihuahua III</t>
  </si>
  <si>
    <t>64 CC La Laguna II (2 módulos de 225 MW c/u)</t>
  </si>
  <si>
    <t>65 CC Río Bravo III</t>
  </si>
  <si>
    <t xml:space="preserve">     Aprobados en 2000</t>
  </si>
  <si>
    <t>67 CC Altamira V</t>
  </si>
  <si>
    <t>68 CC Tamazunchale</t>
  </si>
  <si>
    <t>69 CCI Baja California Sur I</t>
  </si>
  <si>
    <t>70 LT 609 Transmisión Noroeste - Occidental</t>
  </si>
  <si>
    <t>71 LT 610 Transmisión Noroeste - Norte</t>
  </si>
  <si>
    <t>72 LT 612 Subtransmisión Norte - Noreste</t>
  </si>
  <si>
    <t>Se eliminó</t>
  </si>
  <si>
    <t>Se fusionó con Altamira V</t>
  </si>
  <si>
    <t>73 LT 613 Subtransmisión Occidental</t>
  </si>
  <si>
    <t>74 LT 614 Subtransmisión Oriental</t>
  </si>
  <si>
    <t>75 LT 615 Subtransmisión Peninsular</t>
  </si>
  <si>
    <t xml:space="preserve">76 LT Red Asociada de Transmisión de la CCI </t>
  </si>
  <si>
    <t>77 LT Red de Transmisión Asociada a la CC</t>
  </si>
  <si>
    <t>78 LT Red de Transmisión Asociada a la CC</t>
  </si>
  <si>
    <t xml:space="preserve">            Baja California Sur I</t>
  </si>
  <si>
    <t xml:space="preserve">            Agua Prieta II</t>
  </si>
  <si>
    <t xml:space="preserve">            Mexicali II (Mexicali I)</t>
  </si>
  <si>
    <t>79 SE 607 Sistema Bajío - Oriental</t>
  </si>
  <si>
    <t>80 SE 611 Subtransmisión Baja California-</t>
  </si>
  <si>
    <t xml:space="preserve">             Noroeste</t>
  </si>
  <si>
    <t>81 Suministro de Vapor a las Centrales</t>
  </si>
  <si>
    <t xml:space="preserve">      Cerro Prieto</t>
  </si>
  <si>
    <t>82 CC Agua Prieta II</t>
  </si>
  <si>
    <t>83 CC Durango</t>
  </si>
  <si>
    <t>84 CC Mexicali II (Mexicali I)</t>
  </si>
  <si>
    <t>85 CC Río Bravo IV</t>
  </si>
  <si>
    <t>86 CC Altamira VI</t>
  </si>
  <si>
    <t>87 CC Tuxpan V</t>
  </si>
  <si>
    <t>COMISIÓN FEDERAL DE ELECTRICIDAD</t>
  </si>
  <si>
    <t>27 LT 406 Red Asociada a Tuxpan II, III y IV</t>
  </si>
  <si>
    <t>28 LT 407 Red Asociada a Altamira II, III y IV</t>
  </si>
  <si>
    <t>54 CC Monterrey III</t>
  </si>
  <si>
    <t>59 CC Tuxpan II</t>
  </si>
  <si>
    <t>Acumulada 2000: corresponde a la estimación de la inversión financiada de 1997 a 2000.</t>
  </si>
  <si>
    <t>Proyectada: se refiere a la inversión anual estimada en el PEF para 2001.</t>
  </si>
  <si>
    <t>Realizada: corresponde a la estimación de la inversión efectuada en el año por los particulares y registrada en el Sistema Integral de Información -SII-.</t>
  </si>
  <si>
    <t>Acumulada 2001: se refiere a la estimación ejercida de la inversión financiada de 1997 a 2001 y registrada en el SII.</t>
  </si>
  <si>
    <t>57 CC Mexicali (Rosarito IV {Unidades 10 y 11})</t>
  </si>
  <si>
    <t>* Los montos en millones de pesos se convirtieron al tipo de cambio autorizado en el PEF de 2001 por 10.16 pesos por dólar, por lo que las variaciones sólo corresponden a cambios</t>
  </si>
  <si>
    <t xml:space="preserve">  de alcance.</t>
  </si>
  <si>
    <t>PEF *</t>
  </si>
  <si>
    <t xml:space="preserve">  2 CC Chihuahua (1a. Etapa)</t>
  </si>
  <si>
    <t xml:space="preserve">            Asociada (2a. Etapa)</t>
  </si>
  <si>
    <t>66 CC Tuxpan III y IV</t>
  </si>
  <si>
    <t>HOJA   4   DE   4   .</t>
  </si>
  <si>
    <t>HOJA   3   DE   4   .</t>
  </si>
  <si>
    <t>HOJA   2   DE   4   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</si>
</sst>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.0_);[Red]\(#,##0.0\)"/>
    <numFmt numFmtId="189" formatCode="_(* #,##0.0_);_(* \(#,##0.0\);_(* &quot;-&quot;?_);_(@_)"/>
    <numFmt numFmtId="190" formatCode="0.0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87" fontId="0" fillId="0" borderId="1" xfId="0" applyNumberFormat="1" applyFill="1" applyBorder="1" applyAlignment="1">
      <alignment vertical="center"/>
    </xf>
    <xf numFmtId="187" fontId="0" fillId="0" borderId="2" xfId="0" applyNumberForma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Continuous" vertical="center"/>
    </xf>
    <xf numFmtId="187" fontId="0" fillId="0" borderId="13" xfId="0" applyNumberFormat="1" applyFont="1" applyFill="1" applyBorder="1" applyAlignment="1">
      <alignment horizontal="centerContinuous" vertical="center"/>
    </xf>
    <xf numFmtId="187" fontId="0" fillId="0" borderId="1" xfId="0" applyNumberFormat="1" applyFont="1" applyFill="1" applyBorder="1" applyAlignment="1">
      <alignment horizontal="center" vertical="center"/>
    </xf>
    <xf numFmtId="187" fontId="0" fillId="0" borderId="8" xfId="0" applyNumberFormat="1" applyFont="1" applyFill="1" applyBorder="1" applyAlignment="1">
      <alignment horizontal="centerContinuous" vertical="center"/>
    </xf>
    <xf numFmtId="187" fontId="0" fillId="0" borderId="1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7" fontId="2" fillId="0" borderId="1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3" fillId="0" borderId="1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87" fontId="0" fillId="0" borderId="3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87" fontId="0" fillId="0" borderId="2" xfId="0" applyNumberFormat="1" applyFont="1" applyFill="1" applyBorder="1" applyAlignment="1">
      <alignment vertical="center"/>
    </xf>
    <xf numFmtId="187" fontId="0" fillId="0" borderId="8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7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85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1.69140625" style="0" customWidth="1"/>
    <col min="3" max="3" width="30.69140625" style="0" customWidth="1"/>
    <col min="4" max="5" width="10.69140625" style="0" customWidth="1"/>
    <col min="6" max="6" width="10.23046875" style="0" customWidth="1"/>
    <col min="7" max="10" width="10.69140625" style="0" customWidth="1"/>
    <col min="11" max="11" width="10.23046875" style="0" customWidth="1"/>
    <col min="12" max="12" width="0.453125" style="0" customWidth="1"/>
    <col min="13" max="16384" width="11.0703125" style="0" hidden="1" customWidth="1"/>
  </cols>
  <sheetData>
    <row r="1" spans="1:12" s="1" customFormat="1" ht="23.25">
      <c r="A1" s="23"/>
      <c r="B1" s="41" t="s">
        <v>4</v>
      </c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1" customFormat="1" ht="23.25">
      <c r="A2" s="23"/>
      <c r="B2" s="41">
        <v>2001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1" customFormat="1" ht="23.25">
      <c r="A3" s="23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s="1" customFormat="1" ht="23.25">
      <c r="A4" s="23"/>
      <c r="B4" s="41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2" s="1" customFormat="1" ht="23.25">
      <c r="A5" s="23"/>
      <c r="B5" s="41" t="s">
        <v>145</v>
      </c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s="1" customFormat="1" ht="23.25">
      <c r="A6" s="23"/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s="1" customFormat="1" ht="23.25">
      <c r="A7" s="42"/>
      <c r="B7" s="42"/>
      <c r="C7" s="42"/>
      <c r="D7" s="42"/>
      <c r="E7" s="42"/>
      <c r="F7" s="42"/>
      <c r="G7" s="42"/>
      <c r="H7" s="42"/>
      <c r="I7" s="42"/>
      <c r="J7" s="42"/>
      <c r="K7" s="43"/>
      <c r="L7" s="42"/>
    </row>
    <row r="8" spans="1:12" s="1" customFormat="1" ht="23.25">
      <c r="A8" s="15"/>
      <c r="B8" s="16"/>
      <c r="C8" s="16"/>
      <c r="D8" s="17" t="s">
        <v>18</v>
      </c>
      <c r="E8" s="18"/>
      <c r="F8" s="19"/>
      <c r="G8" s="20" t="s">
        <v>20</v>
      </c>
      <c r="H8" s="21"/>
      <c r="I8" s="21"/>
      <c r="J8" s="21"/>
      <c r="K8" s="22"/>
      <c r="L8" s="23"/>
    </row>
    <row r="9" spans="1:12" s="1" customFormat="1" ht="23.25">
      <c r="A9" s="15"/>
      <c r="B9" s="44"/>
      <c r="C9" s="44"/>
      <c r="D9" s="45" t="s">
        <v>157</v>
      </c>
      <c r="E9" s="46"/>
      <c r="F9" s="47"/>
      <c r="G9" s="48">
        <v>2000</v>
      </c>
      <c r="H9" s="20">
        <v>2001</v>
      </c>
      <c r="I9" s="24"/>
      <c r="J9" s="24"/>
      <c r="K9" s="25"/>
      <c r="L9" s="23"/>
    </row>
    <row r="10" spans="1:12" s="1" customFormat="1" ht="23.25">
      <c r="A10" s="23"/>
      <c r="B10" s="44" t="s">
        <v>25</v>
      </c>
      <c r="C10" s="44" t="s">
        <v>24</v>
      </c>
      <c r="D10" s="26"/>
      <c r="E10" s="26"/>
      <c r="F10" s="26" t="s">
        <v>23</v>
      </c>
      <c r="G10" s="26"/>
      <c r="H10" s="26"/>
      <c r="I10" s="26"/>
      <c r="J10" s="8" t="s">
        <v>15</v>
      </c>
      <c r="K10" s="27"/>
      <c r="L10" s="23"/>
    </row>
    <row r="11" spans="1:12" s="1" customFormat="1" ht="23.25">
      <c r="A11" s="23"/>
      <c r="B11" s="44"/>
      <c r="C11" s="44"/>
      <c r="D11" s="28" t="s">
        <v>21</v>
      </c>
      <c r="E11" s="28" t="s">
        <v>22</v>
      </c>
      <c r="F11" s="26" t="s">
        <v>14</v>
      </c>
      <c r="G11" s="26" t="s">
        <v>15</v>
      </c>
      <c r="H11" s="26" t="s">
        <v>16</v>
      </c>
      <c r="I11" s="26" t="s">
        <v>17</v>
      </c>
      <c r="J11" s="26" t="s">
        <v>13</v>
      </c>
      <c r="K11" s="26" t="s">
        <v>14</v>
      </c>
      <c r="L11" s="23"/>
    </row>
    <row r="12" spans="1:12" s="1" customFormat="1" ht="23.25">
      <c r="A12" s="23"/>
      <c r="B12" s="29"/>
      <c r="C12" s="30" t="s">
        <v>26</v>
      </c>
      <c r="D12" s="30" t="s">
        <v>5</v>
      </c>
      <c r="E12" s="30" t="s">
        <v>6</v>
      </c>
      <c r="F12" s="31" t="s">
        <v>7</v>
      </c>
      <c r="G12" s="31" t="s">
        <v>8</v>
      </c>
      <c r="H12" s="31" t="s">
        <v>9</v>
      </c>
      <c r="I12" s="30" t="s">
        <v>10</v>
      </c>
      <c r="J12" s="30" t="s">
        <v>11</v>
      </c>
      <c r="K12" s="30" t="s">
        <v>12</v>
      </c>
      <c r="L12" s="23"/>
    </row>
    <row r="13" spans="1:12" s="1" customFormat="1" ht="23.25">
      <c r="A13" s="15"/>
      <c r="B13" s="49"/>
      <c r="C13" s="49"/>
      <c r="D13" s="50"/>
      <c r="E13" s="51"/>
      <c r="F13" s="51"/>
      <c r="G13" s="51"/>
      <c r="H13" s="51"/>
      <c r="I13" s="50"/>
      <c r="J13" s="50"/>
      <c r="K13" s="50"/>
      <c r="L13" s="42"/>
    </row>
    <row r="14" spans="1:12" s="1" customFormat="1" ht="23.25">
      <c r="A14" s="42"/>
      <c r="B14" s="52" t="s">
        <v>27</v>
      </c>
      <c r="C14" s="53"/>
      <c r="D14" s="38">
        <f>SUM(D16+D128)</f>
        <v>110501.6</v>
      </c>
      <c r="E14" s="38">
        <f>SUM(E16+E128)</f>
        <v>133181.1</v>
      </c>
      <c r="F14" s="38">
        <f>(E14/D14)*100-100</f>
        <v>20.52413720706305</v>
      </c>
      <c r="G14" s="38">
        <f>SUM(G16+G128)</f>
        <v>43697.3</v>
      </c>
      <c r="H14" s="38">
        <f>SUM(H16+H128)</f>
        <v>23581.7</v>
      </c>
      <c r="I14" s="38">
        <f>SUM(I16+I128)</f>
        <v>19885.2</v>
      </c>
      <c r="J14" s="38">
        <f>G14+I14</f>
        <v>63582.5</v>
      </c>
      <c r="K14" s="38">
        <f>(J14/E14)*100</f>
        <v>47.741383724867866</v>
      </c>
      <c r="L14" s="42"/>
    </row>
    <row r="15" spans="1:12" s="1" customFormat="1" ht="23.25">
      <c r="A15" s="42"/>
      <c r="B15" s="53"/>
      <c r="C15" s="53"/>
      <c r="D15" s="39"/>
      <c r="E15" s="39"/>
      <c r="F15" s="39"/>
      <c r="G15" s="39"/>
      <c r="H15" s="39"/>
      <c r="I15" s="39"/>
      <c r="J15" s="39"/>
      <c r="K15" s="39"/>
      <c r="L15" s="42"/>
    </row>
    <row r="16" spans="1:12" s="1" customFormat="1" ht="23.25">
      <c r="A16" s="42"/>
      <c r="B16" s="53" t="s">
        <v>28</v>
      </c>
      <c r="C16" s="53"/>
      <c r="D16" s="39">
        <f>SUM(D17+D99)</f>
        <v>110501.6</v>
      </c>
      <c r="E16" s="39">
        <f>SUM(E17+E99)</f>
        <v>110917.70000000001</v>
      </c>
      <c r="F16" s="39">
        <f aca="true" t="shared" si="0" ref="F16:F21">(E16/D16)*100-100</f>
        <v>0.37655563358359245</v>
      </c>
      <c r="G16" s="39">
        <f>SUM(G17+G99)</f>
        <v>43697.3</v>
      </c>
      <c r="H16" s="39">
        <f>SUM(H17+H99)</f>
        <v>21968.2</v>
      </c>
      <c r="I16" s="39">
        <f>SUM(I17+I99)</f>
        <v>19885.2</v>
      </c>
      <c r="J16" s="39">
        <f>G16+I16</f>
        <v>63582.5</v>
      </c>
      <c r="K16" s="39">
        <f>(J16/E16)*100</f>
        <v>57.32403394588961</v>
      </c>
      <c r="L16" s="42"/>
    </row>
    <row r="17" spans="1:12" s="1" customFormat="1" ht="23.25">
      <c r="A17" s="42"/>
      <c r="B17" s="53" t="s">
        <v>35</v>
      </c>
      <c r="C17" s="53"/>
      <c r="D17" s="39">
        <f>SUM(D18+D35+D54+D75)</f>
        <v>52829.9</v>
      </c>
      <c r="E17" s="39">
        <f>SUM(E18+E35+E54+E75)</f>
        <v>52084.00000000001</v>
      </c>
      <c r="F17" s="39">
        <f t="shared" si="0"/>
        <v>-1.4118898578267078</v>
      </c>
      <c r="G17" s="39">
        <f>SUM(G18+G35+G54+G75)</f>
        <v>24736.2</v>
      </c>
      <c r="H17" s="39">
        <f>SUM(H18+H35+H54+H75)</f>
        <v>11068.400000000001</v>
      </c>
      <c r="I17" s="39">
        <f>SUM(I18+I35+I54+I75)</f>
        <v>6817.200000000001</v>
      </c>
      <c r="J17" s="39">
        <f aca="true" t="shared" si="1" ref="J17:J43">G17+I17</f>
        <v>31553.4</v>
      </c>
      <c r="K17" s="39">
        <f aca="true" t="shared" si="2" ref="K17:K43">(J17/E17)*100</f>
        <v>60.58175255356731</v>
      </c>
      <c r="L17" s="42"/>
    </row>
    <row r="18" spans="1:12" s="1" customFormat="1" ht="23.25">
      <c r="A18" s="42"/>
      <c r="B18" s="53" t="s">
        <v>51</v>
      </c>
      <c r="C18" s="53"/>
      <c r="D18" s="39">
        <f>SUM(D19:D34)</f>
        <v>26558.9</v>
      </c>
      <c r="E18" s="39">
        <f>SUM(E19:E34)</f>
        <v>26592.900000000005</v>
      </c>
      <c r="F18" s="39">
        <f t="shared" si="0"/>
        <v>0.128017350116167</v>
      </c>
      <c r="G18" s="39">
        <f>SUM(G19:G34)</f>
        <v>22810.8</v>
      </c>
      <c r="H18" s="39">
        <f>SUM(H19:H34)</f>
        <v>1141.7</v>
      </c>
      <c r="I18" s="39">
        <f>SUM(I19:I34)</f>
        <v>631.6999999999999</v>
      </c>
      <c r="J18" s="39">
        <f t="shared" si="1"/>
        <v>23442.5</v>
      </c>
      <c r="K18" s="39">
        <f t="shared" si="2"/>
        <v>88.15322886935985</v>
      </c>
      <c r="L18" s="42"/>
    </row>
    <row r="19" spans="1:12" s="1" customFormat="1" ht="23.25">
      <c r="A19" s="42"/>
      <c r="B19" s="53" t="s">
        <v>37</v>
      </c>
      <c r="C19" s="54" t="s">
        <v>29</v>
      </c>
      <c r="D19" s="39">
        <v>1095.7</v>
      </c>
      <c r="E19" s="39">
        <v>1095.7</v>
      </c>
      <c r="F19" s="39">
        <f t="shared" si="0"/>
        <v>0</v>
      </c>
      <c r="G19" s="39">
        <v>944.4</v>
      </c>
      <c r="H19" s="39">
        <v>441</v>
      </c>
      <c r="I19" s="39"/>
      <c r="J19" s="39">
        <f t="shared" si="1"/>
        <v>944.4</v>
      </c>
      <c r="K19" s="39">
        <f t="shared" si="2"/>
        <v>86.19147576891484</v>
      </c>
      <c r="L19" s="42"/>
    </row>
    <row r="20" spans="1:12" s="1" customFormat="1" ht="23.25">
      <c r="A20" s="42"/>
      <c r="B20" s="53" t="s">
        <v>158</v>
      </c>
      <c r="C20" s="54" t="s">
        <v>29</v>
      </c>
      <c r="D20" s="39">
        <v>2791.8</v>
      </c>
      <c r="E20" s="39">
        <v>2791.8</v>
      </c>
      <c r="F20" s="39">
        <f t="shared" si="0"/>
        <v>0</v>
      </c>
      <c r="G20" s="39">
        <v>2493.1</v>
      </c>
      <c r="H20" s="39"/>
      <c r="I20" s="39"/>
      <c r="J20" s="39">
        <f t="shared" si="1"/>
        <v>2493.1</v>
      </c>
      <c r="K20" s="39">
        <f t="shared" si="2"/>
        <v>89.30080951357546</v>
      </c>
      <c r="L20" s="42"/>
    </row>
    <row r="21" spans="1:12" s="1" customFormat="1" ht="23.25">
      <c r="A21" s="42"/>
      <c r="B21" s="53" t="s">
        <v>38</v>
      </c>
      <c r="C21" s="54" t="s">
        <v>30</v>
      </c>
      <c r="D21" s="39">
        <v>186.9</v>
      </c>
      <c r="E21" s="39">
        <v>303.8</v>
      </c>
      <c r="F21" s="39">
        <f t="shared" si="0"/>
        <v>62.546816479400746</v>
      </c>
      <c r="G21" s="39">
        <v>0</v>
      </c>
      <c r="H21" s="39">
        <v>108.7</v>
      </c>
      <c r="I21" s="39"/>
      <c r="J21" s="39">
        <f t="shared" si="1"/>
        <v>0</v>
      </c>
      <c r="K21" s="39">
        <f t="shared" si="2"/>
        <v>0</v>
      </c>
      <c r="L21" s="42"/>
    </row>
    <row r="22" spans="1:12" s="1" customFormat="1" ht="23.25">
      <c r="A22" s="42"/>
      <c r="B22" s="53" t="s">
        <v>39</v>
      </c>
      <c r="C22" s="54" t="s">
        <v>29</v>
      </c>
      <c r="D22" s="39">
        <v>3363.8</v>
      </c>
      <c r="E22" s="39">
        <v>3363.9</v>
      </c>
      <c r="F22" s="39"/>
      <c r="G22" s="39">
        <v>3027</v>
      </c>
      <c r="H22" s="39"/>
      <c r="I22" s="39"/>
      <c r="J22" s="39">
        <f t="shared" si="1"/>
        <v>3027</v>
      </c>
      <c r="K22" s="39">
        <f t="shared" si="2"/>
        <v>89.98483902613039</v>
      </c>
      <c r="L22" s="42"/>
    </row>
    <row r="23" spans="1:12" s="1" customFormat="1" ht="23.25">
      <c r="A23" s="42"/>
      <c r="B23" s="53" t="s">
        <v>40</v>
      </c>
      <c r="C23" s="54" t="s">
        <v>29</v>
      </c>
      <c r="D23" s="39">
        <v>568.5</v>
      </c>
      <c r="E23" s="39">
        <v>568.5</v>
      </c>
      <c r="F23" s="39"/>
      <c r="G23" s="39">
        <v>446.1</v>
      </c>
      <c r="H23" s="39">
        <v>183.8</v>
      </c>
      <c r="I23" s="39">
        <v>94.8</v>
      </c>
      <c r="J23" s="39">
        <f t="shared" si="1"/>
        <v>540.9</v>
      </c>
      <c r="K23" s="39">
        <f t="shared" si="2"/>
        <v>95.14511873350922</v>
      </c>
      <c r="L23" s="42"/>
    </row>
    <row r="24" spans="1:12" s="1" customFormat="1" ht="23.25">
      <c r="A24" s="42"/>
      <c r="B24" s="53" t="s">
        <v>41</v>
      </c>
      <c r="C24" s="54" t="s">
        <v>29</v>
      </c>
      <c r="D24" s="39">
        <v>3394.6</v>
      </c>
      <c r="E24" s="39">
        <v>3394.7</v>
      </c>
      <c r="F24" s="39"/>
      <c r="G24" s="39">
        <v>2584.5</v>
      </c>
      <c r="H24" s="39">
        <v>392.9</v>
      </c>
      <c r="I24" s="39">
        <v>492.6</v>
      </c>
      <c r="J24" s="39">
        <f t="shared" si="1"/>
        <v>3077.1</v>
      </c>
      <c r="K24" s="39">
        <f t="shared" si="2"/>
        <v>90.64423954988658</v>
      </c>
      <c r="L24" s="42"/>
    </row>
    <row r="25" spans="1:12" s="1" customFormat="1" ht="23.25">
      <c r="A25" s="42"/>
      <c r="B25" s="53" t="s">
        <v>42</v>
      </c>
      <c r="C25" s="54" t="s">
        <v>29</v>
      </c>
      <c r="D25" s="39">
        <v>7388.7</v>
      </c>
      <c r="E25" s="39">
        <v>7388.7</v>
      </c>
      <c r="F25" s="39"/>
      <c r="G25" s="39">
        <v>6410.6</v>
      </c>
      <c r="H25" s="39"/>
      <c r="I25" s="39"/>
      <c r="J25" s="39">
        <f t="shared" si="1"/>
        <v>6410.6</v>
      </c>
      <c r="K25" s="39">
        <f t="shared" si="2"/>
        <v>86.76221798151231</v>
      </c>
      <c r="L25" s="42"/>
    </row>
    <row r="26" spans="1:12" s="1" customFormat="1" ht="23.25">
      <c r="A26" s="42"/>
      <c r="B26" s="53" t="s">
        <v>43</v>
      </c>
      <c r="C26" s="54" t="s">
        <v>29</v>
      </c>
      <c r="D26" s="39">
        <v>184.9</v>
      </c>
      <c r="E26" s="39">
        <v>184.9</v>
      </c>
      <c r="F26" s="39"/>
      <c r="G26" s="39">
        <v>150.8</v>
      </c>
      <c r="H26" s="39">
        <v>15.3</v>
      </c>
      <c r="I26" s="39">
        <v>16.8</v>
      </c>
      <c r="J26" s="39">
        <f t="shared" si="1"/>
        <v>167.60000000000002</v>
      </c>
      <c r="K26" s="39">
        <f t="shared" si="2"/>
        <v>90.64359113034074</v>
      </c>
      <c r="L26" s="42"/>
    </row>
    <row r="27" spans="1:12" s="1" customFormat="1" ht="23.25">
      <c r="A27" s="42"/>
      <c r="B27" s="53" t="s">
        <v>44</v>
      </c>
      <c r="C27" s="54" t="s">
        <v>29</v>
      </c>
      <c r="D27" s="39">
        <v>1099.4</v>
      </c>
      <c r="E27" s="39">
        <v>1016.2</v>
      </c>
      <c r="F27" s="39">
        <f>(E27/D27)*100-100</f>
        <v>-7.567764235037302</v>
      </c>
      <c r="G27" s="39">
        <v>914.2</v>
      </c>
      <c r="H27" s="39"/>
      <c r="I27" s="39"/>
      <c r="J27" s="39">
        <f t="shared" si="1"/>
        <v>914.2</v>
      </c>
      <c r="K27" s="39">
        <f t="shared" si="2"/>
        <v>89.96260578626256</v>
      </c>
      <c r="L27" s="42"/>
    </row>
    <row r="28" spans="1:12" s="1" customFormat="1" ht="23.25">
      <c r="A28" s="42"/>
      <c r="B28" s="53" t="s">
        <v>36</v>
      </c>
      <c r="C28" s="54" t="s">
        <v>29</v>
      </c>
      <c r="D28" s="39">
        <v>1353</v>
      </c>
      <c r="E28" s="39">
        <v>1353</v>
      </c>
      <c r="F28" s="39"/>
      <c r="G28" s="39">
        <v>1220.5</v>
      </c>
      <c r="H28" s="39"/>
      <c r="I28" s="39">
        <v>13.8</v>
      </c>
      <c r="J28" s="39">
        <f t="shared" si="1"/>
        <v>1234.3</v>
      </c>
      <c r="K28" s="39">
        <f t="shared" si="2"/>
        <v>91.22690317812268</v>
      </c>
      <c r="L28" s="42"/>
    </row>
    <row r="29" spans="1:12" s="1" customFormat="1" ht="23.25">
      <c r="A29" s="42"/>
      <c r="B29" s="53" t="s">
        <v>45</v>
      </c>
      <c r="C29" s="54" t="s">
        <v>29</v>
      </c>
      <c r="D29" s="39">
        <v>1119</v>
      </c>
      <c r="E29" s="39">
        <v>1119</v>
      </c>
      <c r="F29" s="39"/>
      <c r="G29" s="39">
        <v>1007.5</v>
      </c>
      <c r="H29" s="39"/>
      <c r="I29" s="39">
        <v>13.7</v>
      </c>
      <c r="J29" s="39">
        <f t="shared" si="1"/>
        <v>1021.2</v>
      </c>
      <c r="K29" s="39">
        <f t="shared" si="2"/>
        <v>91.26005361930295</v>
      </c>
      <c r="L29" s="42"/>
    </row>
    <row r="30" spans="1:12" s="1" customFormat="1" ht="23.25">
      <c r="A30" s="42"/>
      <c r="B30" s="53" t="s">
        <v>46</v>
      </c>
      <c r="C30" s="54" t="s">
        <v>29</v>
      </c>
      <c r="D30" s="39">
        <v>1779.7</v>
      </c>
      <c r="E30" s="39">
        <v>1779.7</v>
      </c>
      <c r="F30" s="39"/>
      <c r="G30" s="39">
        <v>1601.7</v>
      </c>
      <c r="H30" s="39"/>
      <c r="I30" s="39"/>
      <c r="J30" s="39">
        <f t="shared" si="1"/>
        <v>1601.7</v>
      </c>
      <c r="K30" s="39">
        <f t="shared" si="2"/>
        <v>89.99831432263865</v>
      </c>
      <c r="L30" s="42"/>
    </row>
    <row r="31" spans="1:12" s="1" customFormat="1" ht="23.25">
      <c r="A31" s="42"/>
      <c r="B31" s="53" t="s">
        <v>47</v>
      </c>
      <c r="C31" s="54" t="s">
        <v>29</v>
      </c>
      <c r="D31" s="39">
        <v>514.7</v>
      </c>
      <c r="E31" s="39">
        <v>514.7</v>
      </c>
      <c r="F31" s="39"/>
      <c r="G31" s="39">
        <v>463.5</v>
      </c>
      <c r="H31" s="39"/>
      <c r="I31" s="39"/>
      <c r="J31" s="39">
        <f t="shared" si="1"/>
        <v>463.5</v>
      </c>
      <c r="K31" s="39">
        <f t="shared" si="2"/>
        <v>90.05245774237419</v>
      </c>
      <c r="L31" s="42"/>
    </row>
    <row r="32" spans="1:12" s="1" customFormat="1" ht="23.25">
      <c r="A32" s="42"/>
      <c r="B32" s="53" t="s">
        <v>48</v>
      </c>
      <c r="C32" s="54" t="s">
        <v>29</v>
      </c>
      <c r="D32" s="39">
        <v>343</v>
      </c>
      <c r="E32" s="39">
        <v>343</v>
      </c>
      <c r="F32" s="39"/>
      <c r="G32" s="39">
        <v>309</v>
      </c>
      <c r="H32" s="39"/>
      <c r="I32" s="39"/>
      <c r="J32" s="39">
        <f t="shared" si="1"/>
        <v>309</v>
      </c>
      <c r="K32" s="39">
        <f t="shared" si="2"/>
        <v>90.0874635568513</v>
      </c>
      <c r="L32" s="42"/>
    </row>
    <row r="33" spans="1:12" s="1" customFormat="1" ht="23.25">
      <c r="A33" s="42"/>
      <c r="B33" s="53" t="s">
        <v>49</v>
      </c>
      <c r="C33" s="54" t="s">
        <v>29</v>
      </c>
      <c r="D33" s="39">
        <v>638.6</v>
      </c>
      <c r="E33" s="39">
        <v>638.6</v>
      </c>
      <c r="F33" s="39"/>
      <c r="G33" s="39">
        <v>575.1</v>
      </c>
      <c r="H33" s="39"/>
      <c r="I33" s="39"/>
      <c r="J33" s="39">
        <f t="shared" si="1"/>
        <v>575.1</v>
      </c>
      <c r="K33" s="39">
        <f t="shared" si="2"/>
        <v>90.05637331663013</v>
      </c>
      <c r="L33" s="42"/>
    </row>
    <row r="34" spans="1:12" s="1" customFormat="1" ht="23.25">
      <c r="A34" s="42"/>
      <c r="B34" s="53" t="s">
        <v>50</v>
      </c>
      <c r="C34" s="54" t="s">
        <v>29</v>
      </c>
      <c r="D34" s="39">
        <v>736.6</v>
      </c>
      <c r="E34" s="39">
        <v>736.7</v>
      </c>
      <c r="F34" s="39"/>
      <c r="G34" s="39">
        <v>662.8</v>
      </c>
      <c r="H34" s="39"/>
      <c r="I34" s="39"/>
      <c r="J34" s="39">
        <f t="shared" si="1"/>
        <v>662.8</v>
      </c>
      <c r="K34" s="39">
        <f t="shared" si="2"/>
        <v>89.96877969322654</v>
      </c>
      <c r="L34" s="42"/>
    </row>
    <row r="35" spans="1:12" s="1" customFormat="1" ht="23.25">
      <c r="A35" s="42"/>
      <c r="B35" s="53" t="s">
        <v>52</v>
      </c>
      <c r="C35" s="54"/>
      <c r="D35" s="39">
        <f>SUM(D36:D43)</f>
        <v>3074.4</v>
      </c>
      <c r="E35" s="39">
        <f>SUM(E36:E43)</f>
        <v>3074.4</v>
      </c>
      <c r="F35" s="39"/>
      <c r="G35" s="39">
        <f>SUM(G36:G43)</f>
        <v>1853.2</v>
      </c>
      <c r="H35" s="39">
        <f>SUM(H36:H43)</f>
        <v>143.2</v>
      </c>
      <c r="I35" s="39">
        <f>SUM(I36:I43)</f>
        <v>553.8000000000001</v>
      </c>
      <c r="J35" s="39">
        <f t="shared" si="1"/>
        <v>2407</v>
      </c>
      <c r="K35" s="39">
        <f t="shared" si="2"/>
        <v>78.29169919333853</v>
      </c>
      <c r="L35" s="42"/>
    </row>
    <row r="36" spans="1:12" s="1" customFormat="1" ht="23.25">
      <c r="A36" s="42"/>
      <c r="B36" s="53" t="s">
        <v>53</v>
      </c>
      <c r="C36" s="54" t="s">
        <v>31</v>
      </c>
      <c r="D36" s="39">
        <v>373.9</v>
      </c>
      <c r="E36" s="39">
        <v>373.9</v>
      </c>
      <c r="F36" s="39"/>
      <c r="G36" s="39">
        <v>260.6</v>
      </c>
      <c r="H36" s="39">
        <v>12.9</v>
      </c>
      <c r="I36" s="39">
        <v>90.4</v>
      </c>
      <c r="J36" s="39">
        <f t="shared" si="1"/>
        <v>351</v>
      </c>
      <c r="K36" s="39">
        <f t="shared" si="2"/>
        <v>93.87536774538647</v>
      </c>
      <c r="L36" s="42"/>
    </row>
    <row r="37" spans="1:12" s="1" customFormat="1" ht="23.25">
      <c r="A37" s="42"/>
      <c r="B37" s="53" t="s">
        <v>54</v>
      </c>
      <c r="C37" s="54" t="s">
        <v>31</v>
      </c>
      <c r="D37" s="39">
        <v>430.8</v>
      </c>
      <c r="E37" s="39">
        <v>430.8</v>
      </c>
      <c r="F37" s="39"/>
      <c r="G37" s="39">
        <v>386.7</v>
      </c>
      <c r="H37" s="39"/>
      <c r="I37" s="39">
        <v>76.2</v>
      </c>
      <c r="J37" s="39">
        <f t="shared" si="1"/>
        <v>462.9</v>
      </c>
      <c r="K37" s="39">
        <f t="shared" si="2"/>
        <v>107.45125348189416</v>
      </c>
      <c r="L37" s="42"/>
    </row>
    <row r="38" spans="1:12" s="1" customFormat="1" ht="23.25">
      <c r="A38" s="42"/>
      <c r="B38" s="53" t="s">
        <v>55</v>
      </c>
      <c r="C38" s="54" t="s">
        <v>29</v>
      </c>
      <c r="D38" s="39">
        <v>281.4</v>
      </c>
      <c r="E38" s="39">
        <v>281.4</v>
      </c>
      <c r="F38" s="39"/>
      <c r="G38" s="39">
        <v>212.1</v>
      </c>
      <c r="H38" s="39"/>
      <c r="I38" s="39">
        <v>86.2</v>
      </c>
      <c r="J38" s="39">
        <f t="shared" si="1"/>
        <v>298.3</v>
      </c>
      <c r="K38" s="39">
        <f t="shared" si="2"/>
        <v>106.00568585643214</v>
      </c>
      <c r="L38" s="42"/>
    </row>
    <row r="39" spans="1:12" s="1" customFormat="1" ht="23.25">
      <c r="A39" s="42"/>
      <c r="B39" s="53" t="s">
        <v>56</v>
      </c>
      <c r="C39" s="54" t="s">
        <v>29</v>
      </c>
      <c r="D39" s="39">
        <v>344.4</v>
      </c>
      <c r="E39" s="39">
        <v>344.4</v>
      </c>
      <c r="F39" s="39"/>
      <c r="G39" s="39">
        <v>178.3</v>
      </c>
      <c r="H39" s="39"/>
      <c r="I39" s="39">
        <v>20.1</v>
      </c>
      <c r="J39" s="39">
        <f t="shared" si="1"/>
        <v>198.4</v>
      </c>
      <c r="K39" s="39">
        <f t="shared" si="2"/>
        <v>57.60743321718932</v>
      </c>
      <c r="L39" s="42"/>
    </row>
    <row r="40" spans="1:12" s="1" customFormat="1" ht="23.25">
      <c r="A40" s="42"/>
      <c r="B40" s="53" t="s">
        <v>57</v>
      </c>
      <c r="C40" s="54" t="s">
        <v>29</v>
      </c>
      <c r="D40" s="39">
        <v>370.8</v>
      </c>
      <c r="E40" s="39">
        <v>370.8</v>
      </c>
      <c r="F40" s="39"/>
      <c r="G40" s="39">
        <v>217.6</v>
      </c>
      <c r="H40" s="39"/>
      <c r="I40" s="39">
        <v>31</v>
      </c>
      <c r="J40" s="39">
        <f t="shared" si="1"/>
        <v>248.6</v>
      </c>
      <c r="K40" s="39">
        <f t="shared" si="2"/>
        <v>67.04422869471412</v>
      </c>
      <c r="L40" s="42"/>
    </row>
    <row r="41" spans="1:12" s="1" customFormat="1" ht="23.25">
      <c r="A41" s="42"/>
      <c r="B41" s="53" t="s">
        <v>58</v>
      </c>
      <c r="C41" s="54" t="s">
        <v>29</v>
      </c>
      <c r="D41" s="39">
        <v>578.1</v>
      </c>
      <c r="E41" s="39">
        <v>578.1</v>
      </c>
      <c r="F41" s="39"/>
      <c r="G41" s="39">
        <v>205.7</v>
      </c>
      <c r="H41" s="39">
        <v>123.3</v>
      </c>
      <c r="I41" s="39">
        <v>122.9</v>
      </c>
      <c r="J41" s="39">
        <f t="shared" si="1"/>
        <v>328.6</v>
      </c>
      <c r="K41" s="39">
        <f t="shared" si="2"/>
        <v>56.84137692440754</v>
      </c>
      <c r="L41" s="42"/>
    </row>
    <row r="42" spans="1:12" s="1" customFormat="1" ht="23.25">
      <c r="A42" s="42"/>
      <c r="B42" s="53" t="s">
        <v>59</v>
      </c>
      <c r="C42" s="54" t="s">
        <v>29</v>
      </c>
      <c r="D42" s="39">
        <v>246.9</v>
      </c>
      <c r="E42" s="39">
        <v>246.9</v>
      </c>
      <c r="F42" s="39"/>
      <c r="G42" s="39">
        <v>190.2</v>
      </c>
      <c r="H42" s="39">
        <v>7</v>
      </c>
      <c r="I42" s="39">
        <v>20.5</v>
      </c>
      <c r="J42" s="39">
        <f t="shared" si="1"/>
        <v>210.7</v>
      </c>
      <c r="K42" s="39">
        <f t="shared" si="2"/>
        <v>85.33819360064803</v>
      </c>
      <c r="L42" s="42"/>
    </row>
    <row r="43" spans="1:12" s="1" customFormat="1" ht="23.25">
      <c r="A43" s="42"/>
      <c r="B43" s="53" t="s">
        <v>60</v>
      </c>
      <c r="C43" s="54" t="s">
        <v>29</v>
      </c>
      <c r="D43" s="39">
        <v>448.1</v>
      </c>
      <c r="E43" s="39">
        <v>448.1</v>
      </c>
      <c r="F43" s="39"/>
      <c r="G43" s="39">
        <v>202</v>
      </c>
      <c r="H43" s="39"/>
      <c r="I43" s="39">
        <v>106.5</v>
      </c>
      <c r="J43" s="39">
        <f t="shared" si="1"/>
        <v>308.5</v>
      </c>
      <c r="K43" s="39">
        <f t="shared" si="2"/>
        <v>68.84623967864316</v>
      </c>
      <c r="L43" s="42"/>
    </row>
    <row r="44" spans="1:12" s="1" customFormat="1" ht="23.25">
      <c r="A44" s="42"/>
      <c r="B44" s="53"/>
      <c r="C44" s="53"/>
      <c r="D44" s="39"/>
      <c r="E44" s="39"/>
      <c r="F44" s="39"/>
      <c r="G44" s="39"/>
      <c r="H44" s="39"/>
      <c r="I44" s="39"/>
      <c r="J44" s="39"/>
      <c r="K44" s="39"/>
      <c r="L44" s="42"/>
    </row>
    <row r="45" spans="1:12" s="1" customFormat="1" ht="23.25">
      <c r="A45" s="42"/>
      <c r="B45" s="55"/>
      <c r="C45" s="55"/>
      <c r="D45" s="56"/>
      <c r="E45" s="57"/>
      <c r="F45" s="57"/>
      <c r="G45" s="57"/>
      <c r="H45" s="57"/>
      <c r="I45" s="56"/>
      <c r="J45" s="56"/>
      <c r="K45" s="56"/>
      <c r="L45" s="42"/>
    </row>
    <row r="46" spans="1:12" s="1" customFormat="1" ht="23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23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3" t="s">
        <v>163</v>
      </c>
      <c r="L47" s="42"/>
    </row>
    <row r="48" spans="1:12" ht="23.25">
      <c r="A48" s="15"/>
      <c r="B48" s="16"/>
      <c r="C48" s="16"/>
      <c r="D48" s="17" t="s">
        <v>18</v>
      </c>
      <c r="E48" s="18"/>
      <c r="F48" s="19"/>
      <c r="G48" s="20" t="s">
        <v>20</v>
      </c>
      <c r="H48" s="21"/>
      <c r="I48" s="21"/>
      <c r="J48" s="21"/>
      <c r="K48" s="22"/>
      <c r="L48" s="23"/>
    </row>
    <row r="49" spans="1:12" ht="23.25">
      <c r="A49" s="15"/>
      <c r="B49" s="44"/>
      <c r="C49" s="44"/>
      <c r="D49" s="45" t="s">
        <v>157</v>
      </c>
      <c r="E49" s="46"/>
      <c r="F49" s="47"/>
      <c r="G49" s="48">
        <v>2000</v>
      </c>
      <c r="H49" s="20">
        <v>2001</v>
      </c>
      <c r="I49" s="24"/>
      <c r="J49" s="24"/>
      <c r="K49" s="25"/>
      <c r="L49" s="23"/>
    </row>
    <row r="50" spans="1:12" ht="23.25">
      <c r="A50" s="23"/>
      <c r="B50" s="44" t="s">
        <v>25</v>
      </c>
      <c r="C50" s="44" t="s">
        <v>24</v>
      </c>
      <c r="D50" s="26"/>
      <c r="E50" s="26"/>
      <c r="F50" s="26" t="s">
        <v>23</v>
      </c>
      <c r="G50" s="26"/>
      <c r="H50" s="26"/>
      <c r="I50" s="26"/>
      <c r="J50" s="8" t="s">
        <v>15</v>
      </c>
      <c r="K50" s="27"/>
      <c r="L50" s="23"/>
    </row>
    <row r="51" spans="1:12" ht="23.25">
      <c r="A51" s="23"/>
      <c r="B51" s="44"/>
      <c r="C51" s="44"/>
      <c r="D51" s="28" t="s">
        <v>21</v>
      </c>
      <c r="E51" s="28" t="s">
        <v>22</v>
      </c>
      <c r="F51" s="26" t="s">
        <v>14</v>
      </c>
      <c r="G51" s="26" t="s">
        <v>15</v>
      </c>
      <c r="H51" s="26" t="s">
        <v>16</v>
      </c>
      <c r="I51" s="26" t="s">
        <v>17</v>
      </c>
      <c r="J51" s="26" t="s">
        <v>13</v>
      </c>
      <c r="K51" s="26" t="s">
        <v>14</v>
      </c>
      <c r="L51" s="23"/>
    </row>
    <row r="52" spans="1:12" ht="23.25">
      <c r="A52" s="23"/>
      <c r="B52" s="29"/>
      <c r="C52" s="29"/>
      <c r="D52" s="30" t="s">
        <v>5</v>
      </c>
      <c r="E52" s="30" t="s">
        <v>6</v>
      </c>
      <c r="F52" s="31" t="s">
        <v>7</v>
      </c>
      <c r="G52" s="31" t="s">
        <v>8</v>
      </c>
      <c r="H52" s="31" t="s">
        <v>9</v>
      </c>
      <c r="I52" s="30" t="s">
        <v>10</v>
      </c>
      <c r="J52" s="30" t="s">
        <v>11</v>
      </c>
      <c r="K52" s="30" t="s">
        <v>12</v>
      </c>
      <c r="L52" s="23"/>
    </row>
    <row r="53" spans="1:12" ht="23.25">
      <c r="A53" s="42"/>
      <c r="B53" s="58"/>
      <c r="C53" s="58"/>
      <c r="D53" s="50"/>
      <c r="E53" s="59"/>
      <c r="F53" s="59"/>
      <c r="G53" s="59"/>
      <c r="H53" s="59"/>
      <c r="I53" s="39"/>
      <c r="J53" s="39"/>
      <c r="K53" s="39"/>
      <c r="L53" s="42"/>
    </row>
    <row r="54" spans="1:12" ht="23.25">
      <c r="A54" s="42"/>
      <c r="B54" s="40" t="s">
        <v>61</v>
      </c>
      <c r="C54" s="40"/>
      <c r="D54" s="39">
        <f>SUM(D55:D74)</f>
        <v>15130.199999999997</v>
      </c>
      <c r="E54" s="39">
        <f>SUM(E55:E74)</f>
        <v>14824.7</v>
      </c>
      <c r="F54" s="39">
        <f aca="true" t="shared" si="3" ref="F54:F87">(E54/D54)*100-100</f>
        <v>-2.01914052689321</v>
      </c>
      <c r="G54" s="39">
        <f>SUM(G55:G74)</f>
        <v>72.2</v>
      </c>
      <c r="H54" s="39">
        <f>SUM(H55:H74)</f>
        <v>8116.500000000001</v>
      </c>
      <c r="I54" s="39">
        <f>SUM(I55:I74)</f>
        <v>5445.700000000001</v>
      </c>
      <c r="J54" s="39">
        <f aca="true" t="shared" si="4" ref="J54:J87">G54+I54</f>
        <v>5517.900000000001</v>
      </c>
      <c r="K54" s="39">
        <f>(J54/E54)*100</f>
        <v>37.22098929489299</v>
      </c>
      <c r="L54" s="42"/>
    </row>
    <row r="55" spans="1:12" ht="23.25">
      <c r="A55" s="42"/>
      <c r="B55" s="40" t="s">
        <v>62</v>
      </c>
      <c r="C55" s="44" t="s">
        <v>32</v>
      </c>
      <c r="D55" s="39">
        <v>1321.8</v>
      </c>
      <c r="E55" s="59">
        <v>1321.8</v>
      </c>
      <c r="F55" s="39">
        <f t="shared" si="3"/>
        <v>0</v>
      </c>
      <c r="G55" s="59">
        <v>0</v>
      </c>
      <c r="H55" s="59">
        <v>1269</v>
      </c>
      <c r="I55" s="39">
        <v>533</v>
      </c>
      <c r="J55" s="39">
        <f t="shared" si="4"/>
        <v>533</v>
      </c>
      <c r="K55" s="39">
        <f>(J55/E55)*100</f>
        <v>40.32380087759117</v>
      </c>
      <c r="L55" s="42"/>
    </row>
    <row r="56" spans="1:12" ht="23.25">
      <c r="A56" s="42"/>
      <c r="B56" s="40" t="s">
        <v>63</v>
      </c>
      <c r="C56" s="44" t="s">
        <v>33</v>
      </c>
      <c r="D56" s="39">
        <v>2482.4</v>
      </c>
      <c r="E56" s="59">
        <v>1166.5</v>
      </c>
      <c r="F56" s="39">
        <f t="shared" si="3"/>
        <v>-53.00918466000645</v>
      </c>
      <c r="G56" s="59">
        <v>1.8</v>
      </c>
      <c r="H56" s="59">
        <v>116.8</v>
      </c>
      <c r="I56" s="39">
        <v>178.3</v>
      </c>
      <c r="J56" s="39">
        <f t="shared" si="4"/>
        <v>180.10000000000002</v>
      </c>
      <c r="K56" s="39">
        <f>(J56/E56)*100</f>
        <v>15.439348478354054</v>
      </c>
      <c r="L56" s="42"/>
    </row>
    <row r="57" spans="1:12" ht="23.25">
      <c r="A57" s="42"/>
      <c r="B57" s="40" t="s">
        <v>146</v>
      </c>
      <c r="C57" s="44" t="s">
        <v>66</v>
      </c>
      <c r="D57" s="39"/>
      <c r="E57" s="59"/>
      <c r="F57" s="39"/>
      <c r="G57" s="59"/>
      <c r="H57" s="59"/>
      <c r="I57" s="39"/>
      <c r="J57" s="39">
        <f t="shared" si="4"/>
        <v>0</v>
      </c>
      <c r="K57" s="39"/>
      <c r="L57" s="42"/>
    </row>
    <row r="58" spans="1:12" ht="23.25">
      <c r="A58" s="42"/>
      <c r="B58" s="40"/>
      <c r="C58" s="60" t="s">
        <v>67</v>
      </c>
      <c r="D58" s="39">
        <v>890.2</v>
      </c>
      <c r="E58" s="59">
        <v>1090.7</v>
      </c>
      <c r="F58" s="39">
        <f t="shared" si="3"/>
        <v>22.52302853291394</v>
      </c>
      <c r="G58" s="59">
        <v>51.2</v>
      </c>
      <c r="H58" s="59">
        <v>720.4</v>
      </c>
      <c r="I58" s="39">
        <v>695.7</v>
      </c>
      <c r="J58" s="39">
        <f t="shared" si="4"/>
        <v>746.9000000000001</v>
      </c>
      <c r="K58" s="39">
        <f>(J58/E58)*100</f>
        <v>68.47895846703952</v>
      </c>
      <c r="L58" s="42"/>
    </row>
    <row r="59" spans="1:12" ht="23.25">
      <c r="A59" s="42"/>
      <c r="B59" s="40" t="s">
        <v>147</v>
      </c>
      <c r="C59" s="44" t="s">
        <v>68</v>
      </c>
      <c r="D59" s="39"/>
      <c r="E59" s="59"/>
      <c r="F59" s="39"/>
      <c r="G59" s="59"/>
      <c r="H59" s="59"/>
      <c r="I59" s="39"/>
      <c r="J59" s="39">
        <f t="shared" si="4"/>
        <v>0</v>
      </c>
      <c r="K59" s="39"/>
      <c r="L59" s="42"/>
    </row>
    <row r="60" spans="1:12" ht="23.25">
      <c r="A60" s="42"/>
      <c r="B60" s="40"/>
      <c r="C60" s="60" t="s">
        <v>69</v>
      </c>
      <c r="D60" s="39">
        <v>2702.5</v>
      </c>
      <c r="E60" s="59">
        <v>2909.7</v>
      </c>
      <c r="F60" s="39">
        <f t="shared" si="3"/>
        <v>7.666975023126724</v>
      </c>
      <c r="G60" s="59">
        <v>19.2</v>
      </c>
      <c r="H60" s="59">
        <v>1677.3</v>
      </c>
      <c r="I60" s="39">
        <v>1998.3</v>
      </c>
      <c r="J60" s="39">
        <f t="shared" si="4"/>
        <v>2017.5</v>
      </c>
      <c r="K60" s="39">
        <f>(J60/E60)*100</f>
        <v>69.33704505619136</v>
      </c>
      <c r="L60" s="42"/>
    </row>
    <row r="61" spans="1:12" ht="23.25">
      <c r="A61" s="42"/>
      <c r="B61" s="40" t="s">
        <v>64</v>
      </c>
      <c r="C61" s="44" t="s">
        <v>70</v>
      </c>
      <c r="D61" s="39"/>
      <c r="E61" s="59"/>
      <c r="F61" s="39"/>
      <c r="G61" s="59"/>
      <c r="H61" s="59"/>
      <c r="I61" s="39"/>
      <c r="J61" s="39">
        <f t="shared" si="4"/>
        <v>0</v>
      </c>
      <c r="K61" s="39"/>
      <c r="L61" s="42"/>
    </row>
    <row r="62" spans="1:12" ht="23.25">
      <c r="A62" s="42"/>
      <c r="B62" s="40"/>
      <c r="C62" s="60" t="s">
        <v>71</v>
      </c>
      <c r="D62" s="39">
        <v>419.5</v>
      </c>
      <c r="E62" s="59">
        <v>419.5</v>
      </c>
      <c r="F62" s="39">
        <f t="shared" si="3"/>
        <v>0</v>
      </c>
      <c r="G62" s="59">
        <v>0</v>
      </c>
      <c r="H62" s="59">
        <v>173.4</v>
      </c>
      <c r="I62" s="39">
        <v>18.1</v>
      </c>
      <c r="J62" s="39">
        <f t="shared" si="4"/>
        <v>18.1</v>
      </c>
      <c r="K62" s="39">
        <f>(J62/E62)*100</f>
        <v>4.314660309892729</v>
      </c>
      <c r="L62" s="42"/>
    </row>
    <row r="63" spans="1:12" ht="23.25">
      <c r="A63" s="42"/>
      <c r="B63" s="40" t="s">
        <v>65</v>
      </c>
      <c r="C63" s="44" t="s">
        <v>33</v>
      </c>
      <c r="D63" s="39">
        <v>975.3</v>
      </c>
      <c r="E63" s="59">
        <v>1119.6</v>
      </c>
      <c r="F63" s="39">
        <f t="shared" si="3"/>
        <v>14.795447554598582</v>
      </c>
      <c r="G63" s="59">
        <v>0</v>
      </c>
      <c r="H63" s="59">
        <v>305.8</v>
      </c>
      <c r="I63" s="39">
        <v>442.9</v>
      </c>
      <c r="J63" s="39">
        <f t="shared" si="4"/>
        <v>442.9</v>
      </c>
      <c r="K63" s="39">
        <f>(J63/E63)*100</f>
        <v>39.55877098963916</v>
      </c>
      <c r="L63" s="42"/>
    </row>
    <row r="64" spans="1:12" ht="23.25">
      <c r="A64" s="42"/>
      <c r="B64" s="40" t="s">
        <v>72</v>
      </c>
      <c r="C64" s="40"/>
      <c r="D64" s="39"/>
      <c r="E64" s="59"/>
      <c r="F64" s="39"/>
      <c r="G64" s="59"/>
      <c r="H64" s="59"/>
      <c r="I64" s="39"/>
      <c r="J64" s="39">
        <f t="shared" si="4"/>
        <v>0</v>
      </c>
      <c r="K64" s="39"/>
      <c r="L64" s="42"/>
    </row>
    <row r="65" spans="1:12" ht="23.25">
      <c r="A65" s="42"/>
      <c r="B65" s="40" t="s">
        <v>159</v>
      </c>
      <c r="C65" s="44" t="s">
        <v>34</v>
      </c>
      <c r="D65" s="39">
        <v>2428.2</v>
      </c>
      <c r="E65" s="59">
        <v>2428.2</v>
      </c>
      <c r="F65" s="39">
        <f t="shared" si="3"/>
        <v>0</v>
      </c>
      <c r="G65" s="59">
        <v>0</v>
      </c>
      <c r="H65" s="59">
        <v>1004</v>
      </c>
      <c r="I65" s="39">
        <v>0</v>
      </c>
      <c r="J65" s="39">
        <f t="shared" si="4"/>
        <v>0</v>
      </c>
      <c r="K65" s="39">
        <f>(J65/E65)*100</f>
        <v>0</v>
      </c>
      <c r="L65" s="42"/>
    </row>
    <row r="66" spans="1:12" ht="23.25">
      <c r="A66" s="42"/>
      <c r="B66" s="40" t="s">
        <v>74</v>
      </c>
      <c r="C66" s="44" t="s">
        <v>86</v>
      </c>
      <c r="D66" s="39"/>
      <c r="E66" s="59"/>
      <c r="F66" s="39"/>
      <c r="G66" s="59"/>
      <c r="H66" s="59"/>
      <c r="I66" s="39"/>
      <c r="J66" s="39">
        <f t="shared" si="4"/>
        <v>0</v>
      </c>
      <c r="K66" s="39"/>
      <c r="L66" s="42"/>
    </row>
    <row r="67" spans="1:12" ht="23.25">
      <c r="A67" s="42"/>
      <c r="B67" s="40"/>
      <c r="C67" s="44" t="s">
        <v>87</v>
      </c>
      <c r="D67" s="39">
        <v>660.4</v>
      </c>
      <c r="E67" s="59">
        <v>616.6</v>
      </c>
      <c r="F67" s="39">
        <f t="shared" si="3"/>
        <v>-6.632344033918841</v>
      </c>
      <c r="G67" s="59">
        <v>0</v>
      </c>
      <c r="H67" s="59">
        <v>561.8</v>
      </c>
      <c r="I67" s="39">
        <v>248.4</v>
      </c>
      <c r="J67" s="39">
        <f t="shared" si="4"/>
        <v>248.4</v>
      </c>
      <c r="K67" s="39">
        <f>(J67/E67)*100</f>
        <v>40.28543626337983</v>
      </c>
      <c r="L67" s="42"/>
    </row>
    <row r="68" spans="1:12" ht="23.25">
      <c r="A68" s="42"/>
      <c r="B68" s="40" t="s">
        <v>75</v>
      </c>
      <c r="C68" s="44" t="s">
        <v>70</v>
      </c>
      <c r="D68" s="39"/>
      <c r="E68" s="59"/>
      <c r="F68" s="39"/>
      <c r="G68" s="59"/>
      <c r="H68" s="59"/>
      <c r="I68" s="39"/>
      <c r="J68" s="39">
        <f t="shared" si="4"/>
        <v>0</v>
      </c>
      <c r="K68" s="39"/>
      <c r="L68" s="42"/>
    </row>
    <row r="69" spans="1:12" ht="23.25">
      <c r="A69" s="42"/>
      <c r="B69" s="40"/>
      <c r="C69" s="44" t="s">
        <v>71</v>
      </c>
      <c r="D69" s="39">
        <v>739.7</v>
      </c>
      <c r="E69" s="59">
        <v>711.2</v>
      </c>
      <c r="F69" s="39">
        <f t="shared" si="3"/>
        <v>-3.852913343247266</v>
      </c>
      <c r="G69" s="59">
        <v>0</v>
      </c>
      <c r="H69" s="59">
        <v>675.6</v>
      </c>
      <c r="I69" s="39">
        <v>0</v>
      </c>
      <c r="J69" s="39">
        <f t="shared" si="4"/>
        <v>0</v>
      </c>
      <c r="K69" s="39">
        <f>(J69/E69)*100</f>
        <v>0</v>
      </c>
      <c r="L69" s="42"/>
    </row>
    <row r="70" spans="1:12" ht="23.25">
      <c r="A70" s="42"/>
      <c r="B70" s="40" t="s">
        <v>76</v>
      </c>
      <c r="C70" s="44" t="s">
        <v>70</v>
      </c>
      <c r="D70" s="39"/>
      <c r="E70" s="59"/>
      <c r="F70" s="39"/>
      <c r="G70" s="59"/>
      <c r="H70" s="59"/>
      <c r="I70" s="39"/>
      <c r="J70" s="39">
        <f t="shared" si="4"/>
        <v>0</v>
      </c>
      <c r="K70" s="39"/>
      <c r="L70" s="42"/>
    </row>
    <row r="71" spans="1:12" ht="23.25">
      <c r="A71" s="42"/>
      <c r="B71" s="40"/>
      <c r="C71" s="44" t="s">
        <v>71</v>
      </c>
      <c r="D71" s="39">
        <v>722.1</v>
      </c>
      <c r="E71" s="59">
        <v>730.5</v>
      </c>
      <c r="F71" s="39">
        <f t="shared" si="3"/>
        <v>1.163273784794356</v>
      </c>
      <c r="G71" s="59">
        <v>0</v>
      </c>
      <c r="H71" s="59">
        <v>600.5</v>
      </c>
      <c r="I71" s="39">
        <v>506.6</v>
      </c>
      <c r="J71" s="39">
        <f t="shared" si="4"/>
        <v>506.6</v>
      </c>
      <c r="K71" s="39">
        <f aca="true" t="shared" si="5" ref="K71:K76">(J71/E71)*100</f>
        <v>69.34976043805612</v>
      </c>
      <c r="L71" s="42"/>
    </row>
    <row r="72" spans="1:12" ht="23.25">
      <c r="A72" s="42"/>
      <c r="B72" s="40" t="s">
        <v>77</v>
      </c>
      <c r="C72" s="44" t="s">
        <v>33</v>
      </c>
      <c r="D72" s="39">
        <v>372.8</v>
      </c>
      <c r="E72" s="59">
        <v>408.4</v>
      </c>
      <c r="F72" s="39">
        <f t="shared" si="3"/>
        <v>9.549356223175963</v>
      </c>
      <c r="G72" s="59">
        <v>0</v>
      </c>
      <c r="H72" s="59">
        <v>291.6</v>
      </c>
      <c r="I72" s="39">
        <v>223.6</v>
      </c>
      <c r="J72" s="39">
        <f t="shared" si="4"/>
        <v>223.6</v>
      </c>
      <c r="K72" s="39">
        <f t="shared" si="5"/>
        <v>54.750244857982366</v>
      </c>
      <c r="L72" s="42"/>
    </row>
    <row r="73" spans="1:12" ht="23.25">
      <c r="A73" s="42"/>
      <c r="B73" s="40" t="s">
        <v>78</v>
      </c>
      <c r="C73" s="44" t="s">
        <v>34</v>
      </c>
      <c r="D73" s="39">
        <v>94.5</v>
      </c>
      <c r="E73" s="59">
        <v>107.7</v>
      </c>
      <c r="F73" s="39">
        <f t="shared" si="3"/>
        <v>13.968253968253961</v>
      </c>
      <c r="G73" s="59">
        <v>0</v>
      </c>
      <c r="H73" s="59">
        <v>85.3</v>
      </c>
      <c r="I73" s="39">
        <v>0</v>
      </c>
      <c r="J73" s="39">
        <f t="shared" si="4"/>
        <v>0</v>
      </c>
      <c r="K73" s="39">
        <f t="shared" si="5"/>
        <v>0</v>
      </c>
      <c r="L73" s="42"/>
    </row>
    <row r="74" spans="1:12" ht="23.25">
      <c r="A74" s="42"/>
      <c r="B74" s="40" t="s">
        <v>79</v>
      </c>
      <c r="C74" s="44" t="s">
        <v>33</v>
      </c>
      <c r="D74" s="39">
        <v>1320.8</v>
      </c>
      <c r="E74" s="59">
        <v>1794.3</v>
      </c>
      <c r="F74" s="39">
        <f t="shared" si="3"/>
        <v>35.84948516050878</v>
      </c>
      <c r="G74" s="59">
        <v>0</v>
      </c>
      <c r="H74" s="59">
        <v>635</v>
      </c>
      <c r="I74" s="39">
        <v>600.8</v>
      </c>
      <c r="J74" s="39">
        <f t="shared" si="4"/>
        <v>600.8</v>
      </c>
      <c r="K74" s="39">
        <f t="shared" si="5"/>
        <v>33.48380984227832</v>
      </c>
      <c r="L74" s="42"/>
    </row>
    <row r="75" spans="1:12" ht="23.25">
      <c r="A75" s="42"/>
      <c r="B75" s="40" t="s">
        <v>116</v>
      </c>
      <c r="C75" s="44"/>
      <c r="D75" s="39">
        <f>SUM(D76:D87)</f>
        <v>8066.4</v>
      </c>
      <c r="E75" s="39">
        <f>SUM(E76:E87)</f>
        <v>7591.999999999999</v>
      </c>
      <c r="F75" s="39">
        <f t="shared" si="3"/>
        <v>-5.881186154914218</v>
      </c>
      <c r="G75" s="39">
        <f>SUM(G76:G87)</f>
        <v>0</v>
      </c>
      <c r="H75" s="39">
        <f>SUM(H76:H87)</f>
        <v>1667</v>
      </c>
      <c r="I75" s="39">
        <f>SUM(I76:I87)</f>
        <v>186</v>
      </c>
      <c r="J75" s="39">
        <f t="shared" si="4"/>
        <v>186</v>
      </c>
      <c r="K75" s="39">
        <f t="shared" si="5"/>
        <v>2.4499473129610116</v>
      </c>
      <c r="L75" s="42"/>
    </row>
    <row r="76" spans="1:12" ht="23.25">
      <c r="A76" s="42"/>
      <c r="B76" s="40" t="s">
        <v>80</v>
      </c>
      <c r="C76" s="44" t="s">
        <v>33</v>
      </c>
      <c r="D76" s="39">
        <v>2193.5</v>
      </c>
      <c r="E76" s="59">
        <v>1074.8</v>
      </c>
      <c r="F76" s="39">
        <f t="shared" si="3"/>
        <v>-51.000683838614094</v>
      </c>
      <c r="G76" s="59">
        <v>0</v>
      </c>
      <c r="H76" s="59">
        <v>727.7</v>
      </c>
      <c r="I76" s="39">
        <v>186</v>
      </c>
      <c r="J76" s="39">
        <f t="shared" si="4"/>
        <v>186</v>
      </c>
      <c r="K76" s="39">
        <f t="shared" si="5"/>
        <v>17.305545217714922</v>
      </c>
      <c r="L76" s="42"/>
    </row>
    <row r="77" spans="1:12" ht="23.25">
      <c r="A77" s="42"/>
      <c r="B77" s="40" t="s">
        <v>81</v>
      </c>
      <c r="C77" s="44" t="s">
        <v>34</v>
      </c>
      <c r="D77" s="39">
        <v>513.2</v>
      </c>
      <c r="E77" s="59">
        <v>658.4</v>
      </c>
      <c r="F77" s="39">
        <f t="shared" si="3"/>
        <v>28.29306313328135</v>
      </c>
      <c r="G77" s="59">
        <v>0</v>
      </c>
      <c r="H77" s="59">
        <v>127</v>
      </c>
      <c r="I77" s="39"/>
      <c r="J77" s="39">
        <f t="shared" si="4"/>
        <v>0</v>
      </c>
      <c r="K77" s="39"/>
      <c r="L77" s="42"/>
    </row>
    <row r="78" spans="1:12" ht="23.25">
      <c r="A78" s="42"/>
      <c r="B78" s="40" t="s">
        <v>82</v>
      </c>
      <c r="C78" s="44" t="s">
        <v>73</v>
      </c>
      <c r="D78" s="39">
        <v>233.7</v>
      </c>
      <c r="E78" s="59">
        <v>140.2</v>
      </c>
      <c r="F78" s="39">
        <f t="shared" si="3"/>
        <v>-40.00855798031665</v>
      </c>
      <c r="G78" s="59">
        <v>0</v>
      </c>
      <c r="H78" s="59">
        <v>96</v>
      </c>
      <c r="I78" s="39"/>
      <c r="J78" s="39">
        <f t="shared" si="4"/>
        <v>0</v>
      </c>
      <c r="K78" s="39"/>
      <c r="L78" s="42"/>
    </row>
    <row r="79" spans="1:12" ht="23.25">
      <c r="A79" s="42"/>
      <c r="B79" s="40" t="s">
        <v>83</v>
      </c>
      <c r="C79" s="44" t="s">
        <v>34</v>
      </c>
      <c r="D79" s="39">
        <v>1670.3</v>
      </c>
      <c r="E79" s="59">
        <v>2142.7</v>
      </c>
      <c r="F79" s="39">
        <f t="shared" si="3"/>
        <v>28.28234448901395</v>
      </c>
      <c r="G79" s="59">
        <v>0</v>
      </c>
      <c r="H79" s="59">
        <v>111.8</v>
      </c>
      <c r="I79" s="39"/>
      <c r="J79" s="39">
        <f t="shared" si="4"/>
        <v>0</v>
      </c>
      <c r="K79" s="39"/>
      <c r="L79" s="42"/>
    </row>
    <row r="80" spans="1:12" ht="23.25">
      <c r="A80" s="42"/>
      <c r="B80" s="40" t="s">
        <v>84</v>
      </c>
      <c r="C80" s="40"/>
      <c r="D80" s="39"/>
      <c r="E80" s="59"/>
      <c r="F80" s="39"/>
      <c r="G80" s="59"/>
      <c r="H80" s="59"/>
      <c r="I80" s="39"/>
      <c r="J80" s="39">
        <f t="shared" si="4"/>
        <v>0</v>
      </c>
      <c r="K80" s="39"/>
      <c r="L80" s="42"/>
    </row>
    <row r="81" spans="1:12" ht="23.25">
      <c r="A81" s="42"/>
      <c r="B81" s="40" t="s">
        <v>85</v>
      </c>
      <c r="C81" s="44" t="s">
        <v>30</v>
      </c>
      <c r="D81" s="39">
        <v>1076.5</v>
      </c>
      <c r="E81" s="59">
        <v>1076.5</v>
      </c>
      <c r="F81" s="39"/>
      <c r="G81" s="59"/>
      <c r="H81" s="59"/>
      <c r="I81" s="39"/>
      <c r="J81" s="39">
        <f t="shared" si="4"/>
        <v>0</v>
      </c>
      <c r="K81" s="39"/>
      <c r="L81" s="42"/>
    </row>
    <row r="82" spans="1:12" ht="23.25">
      <c r="A82" s="42"/>
      <c r="B82" s="40" t="s">
        <v>90</v>
      </c>
      <c r="C82" s="44" t="s">
        <v>30</v>
      </c>
      <c r="D82" s="39">
        <v>668.6</v>
      </c>
      <c r="E82" s="59">
        <v>863.6</v>
      </c>
      <c r="F82" s="39">
        <f t="shared" si="3"/>
        <v>29.165420281184566</v>
      </c>
      <c r="G82" s="59">
        <v>0</v>
      </c>
      <c r="H82" s="59">
        <v>0</v>
      </c>
      <c r="I82" s="39"/>
      <c r="J82" s="39">
        <f t="shared" si="4"/>
        <v>0</v>
      </c>
      <c r="K82" s="39"/>
      <c r="L82" s="42"/>
    </row>
    <row r="83" spans="1:12" ht="23.25">
      <c r="A83" s="42"/>
      <c r="B83" s="40" t="s">
        <v>91</v>
      </c>
      <c r="C83" s="44" t="s">
        <v>88</v>
      </c>
      <c r="D83" s="39">
        <v>184.9</v>
      </c>
      <c r="E83" s="59">
        <v>312.9</v>
      </c>
      <c r="F83" s="39">
        <f t="shared" si="3"/>
        <v>69.22660897782583</v>
      </c>
      <c r="G83" s="59">
        <v>0</v>
      </c>
      <c r="H83" s="59">
        <v>185.9</v>
      </c>
      <c r="I83" s="39"/>
      <c r="J83" s="39">
        <f t="shared" si="4"/>
        <v>0</v>
      </c>
      <c r="K83" s="39"/>
      <c r="L83" s="42"/>
    </row>
    <row r="84" spans="1:12" ht="23.25">
      <c r="A84" s="42"/>
      <c r="B84" s="40" t="s">
        <v>92</v>
      </c>
      <c r="C84" s="44" t="s">
        <v>88</v>
      </c>
      <c r="D84" s="39">
        <v>510</v>
      </c>
      <c r="E84" s="59">
        <v>658.4</v>
      </c>
      <c r="F84" s="39">
        <f t="shared" si="3"/>
        <v>29.09803921568627</v>
      </c>
      <c r="G84" s="59">
        <v>0</v>
      </c>
      <c r="H84" s="59">
        <v>204.2</v>
      </c>
      <c r="I84" s="39"/>
      <c r="J84" s="39">
        <f t="shared" si="4"/>
        <v>0</v>
      </c>
      <c r="K84" s="39"/>
      <c r="L84" s="42"/>
    </row>
    <row r="85" spans="1:12" ht="23.25">
      <c r="A85" s="42"/>
      <c r="B85" s="40" t="s">
        <v>93</v>
      </c>
      <c r="C85" s="44" t="s">
        <v>89</v>
      </c>
      <c r="D85" s="39"/>
      <c r="E85" s="59"/>
      <c r="F85" s="39"/>
      <c r="G85" s="59"/>
      <c r="H85" s="59"/>
      <c r="I85" s="39"/>
      <c r="J85" s="39">
        <f t="shared" si="4"/>
        <v>0</v>
      </c>
      <c r="K85" s="39"/>
      <c r="L85" s="42"/>
    </row>
    <row r="86" spans="1:12" ht="23.25">
      <c r="A86" s="42"/>
      <c r="B86" s="40"/>
      <c r="C86" s="44" t="s">
        <v>71</v>
      </c>
      <c r="D86" s="39">
        <v>528</v>
      </c>
      <c r="E86" s="59">
        <v>207.3</v>
      </c>
      <c r="F86" s="39">
        <f t="shared" si="3"/>
        <v>-60.73863636363636</v>
      </c>
      <c r="G86" s="59">
        <v>0</v>
      </c>
      <c r="H86" s="59">
        <v>111.8</v>
      </c>
      <c r="I86" s="39"/>
      <c r="J86" s="39">
        <f t="shared" si="4"/>
        <v>0</v>
      </c>
      <c r="K86" s="39"/>
      <c r="L86" s="42"/>
    </row>
    <row r="87" spans="1:12" ht="23.25">
      <c r="A87" s="42"/>
      <c r="B87" s="40" t="s">
        <v>94</v>
      </c>
      <c r="C87" s="44" t="s">
        <v>73</v>
      </c>
      <c r="D87" s="39">
        <v>487.7</v>
      </c>
      <c r="E87" s="59">
        <v>457.2</v>
      </c>
      <c r="F87" s="39">
        <f t="shared" si="3"/>
        <v>-6.2538445765839725</v>
      </c>
      <c r="G87" s="59">
        <v>0</v>
      </c>
      <c r="H87" s="59">
        <v>102.6</v>
      </c>
      <c r="I87" s="39"/>
      <c r="J87" s="39">
        <f t="shared" si="4"/>
        <v>0</v>
      </c>
      <c r="K87" s="39"/>
      <c r="L87" s="42"/>
    </row>
    <row r="88" spans="1:12" ht="23.25">
      <c r="A88" s="42"/>
      <c r="B88" s="40"/>
      <c r="C88" s="40"/>
      <c r="D88" s="39"/>
      <c r="E88" s="59"/>
      <c r="F88" s="59"/>
      <c r="G88" s="59"/>
      <c r="H88" s="59"/>
      <c r="I88" s="39"/>
      <c r="J88" s="39"/>
      <c r="K88" s="39"/>
      <c r="L88" s="42"/>
    </row>
    <row r="89" spans="1:12" ht="23.25">
      <c r="A89" s="42"/>
      <c r="B89" s="40"/>
      <c r="C89" s="40"/>
      <c r="D89" s="39"/>
      <c r="E89" s="59"/>
      <c r="F89" s="59"/>
      <c r="G89" s="59"/>
      <c r="H89" s="59"/>
      <c r="I89" s="39"/>
      <c r="J89" s="39"/>
      <c r="K89" s="39"/>
      <c r="L89" s="42"/>
    </row>
    <row r="90" spans="1:12" ht="23.25">
      <c r="A90" s="42"/>
      <c r="B90" s="61"/>
      <c r="C90" s="61"/>
      <c r="D90" s="56"/>
      <c r="E90" s="57"/>
      <c r="F90" s="57"/>
      <c r="G90" s="57"/>
      <c r="H90" s="57"/>
      <c r="I90" s="56"/>
      <c r="J90" s="56"/>
      <c r="K90" s="56"/>
      <c r="L90" s="42"/>
    </row>
    <row r="91" spans="1:12" ht="23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23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3" t="s">
        <v>162</v>
      </c>
      <c r="L92" s="42"/>
    </row>
    <row r="93" spans="1:12" ht="23.25">
      <c r="A93" s="15"/>
      <c r="B93" s="16"/>
      <c r="C93" s="16"/>
      <c r="D93" s="17" t="s">
        <v>18</v>
      </c>
      <c r="E93" s="18"/>
      <c r="F93" s="19"/>
      <c r="G93" s="20" t="s">
        <v>20</v>
      </c>
      <c r="H93" s="21"/>
      <c r="I93" s="21"/>
      <c r="J93" s="21"/>
      <c r="K93" s="22"/>
      <c r="L93" s="23"/>
    </row>
    <row r="94" spans="1:12" ht="23.25">
      <c r="A94" s="15"/>
      <c r="B94" s="44"/>
      <c r="C94" s="44"/>
      <c r="D94" s="45" t="s">
        <v>157</v>
      </c>
      <c r="E94" s="46"/>
      <c r="F94" s="47"/>
      <c r="G94" s="48">
        <v>2000</v>
      </c>
      <c r="H94" s="20">
        <v>2001</v>
      </c>
      <c r="I94" s="24"/>
      <c r="J94" s="24"/>
      <c r="K94" s="25"/>
      <c r="L94" s="23"/>
    </row>
    <row r="95" spans="1:12" ht="23.25">
      <c r="A95" s="23"/>
      <c r="B95" s="44" t="s">
        <v>25</v>
      </c>
      <c r="C95" s="44" t="s">
        <v>24</v>
      </c>
      <c r="D95" s="26"/>
      <c r="E95" s="26"/>
      <c r="F95" s="26" t="s">
        <v>23</v>
      </c>
      <c r="G95" s="26"/>
      <c r="H95" s="26"/>
      <c r="I95" s="26"/>
      <c r="J95" s="8" t="s">
        <v>15</v>
      </c>
      <c r="K95" s="27"/>
      <c r="L95" s="23"/>
    </row>
    <row r="96" spans="1:12" ht="23.25">
      <c r="A96" s="23"/>
      <c r="B96" s="44"/>
      <c r="C96" s="44"/>
      <c r="D96" s="28" t="s">
        <v>21</v>
      </c>
      <c r="E96" s="28" t="s">
        <v>22</v>
      </c>
      <c r="F96" s="26" t="s">
        <v>14</v>
      </c>
      <c r="G96" s="26" t="s">
        <v>15</v>
      </c>
      <c r="H96" s="26" t="s">
        <v>16</v>
      </c>
      <c r="I96" s="26" t="s">
        <v>17</v>
      </c>
      <c r="J96" s="26" t="s">
        <v>13</v>
      </c>
      <c r="K96" s="26" t="s">
        <v>14</v>
      </c>
      <c r="L96" s="23"/>
    </row>
    <row r="97" spans="1:12" ht="23.25">
      <c r="A97" s="23"/>
      <c r="B97" s="29"/>
      <c r="C97" s="29"/>
      <c r="D97" s="30" t="s">
        <v>5</v>
      </c>
      <c r="E97" s="30" t="s">
        <v>6</v>
      </c>
      <c r="F97" s="31" t="s">
        <v>7</v>
      </c>
      <c r="G97" s="31" t="s">
        <v>8</v>
      </c>
      <c r="H97" s="31" t="s">
        <v>9</v>
      </c>
      <c r="I97" s="30" t="s">
        <v>10</v>
      </c>
      <c r="J97" s="30" t="s">
        <v>11</v>
      </c>
      <c r="K97" s="30" t="s">
        <v>12</v>
      </c>
      <c r="L97" s="23"/>
    </row>
    <row r="98" spans="1:12" ht="23.25">
      <c r="A98" s="42"/>
      <c r="B98" s="58"/>
      <c r="C98" s="58"/>
      <c r="D98" s="50"/>
      <c r="E98" s="59"/>
      <c r="F98" s="59"/>
      <c r="G98" s="59"/>
      <c r="H98" s="59"/>
      <c r="I98" s="39"/>
      <c r="J98" s="39"/>
      <c r="K98" s="39"/>
      <c r="L98" s="42"/>
    </row>
    <row r="99" spans="1:12" ht="23.25">
      <c r="A99" s="42"/>
      <c r="B99" s="40" t="s">
        <v>95</v>
      </c>
      <c r="C99" s="40"/>
      <c r="D99" s="39">
        <f>SUM(D100+D103+D117+D124)</f>
        <v>57671.7</v>
      </c>
      <c r="E99" s="39">
        <f>SUM(E100+E103+E117+E124)</f>
        <v>58833.7</v>
      </c>
      <c r="F99" s="39">
        <f aca="true" t="shared" si="6" ref="F99:F126">(E99/D99)*100-100</f>
        <v>2.0148530388388224</v>
      </c>
      <c r="G99" s="39">
        <f>SUM(G100+G103+G117+G124)</f>
        <v>18961.1</v>
      </c>
      <c r="H99" s="39">
        <f>SUM(H100+H103+H117+H124)</f>
        <v>10899.8</v>
      </c>
      <c r="I99" s="39">
        <f>SUM(I100+I103+I117+I124)</f>
        <v>13068</v>
      </c>
      <c r="J99" s="39">
        <f aca="true" t="shared" si="7" ref="J99:J134">G99+I99</f>
        <v>32029.1</v>
      </c>
      <c r="K99" s="39">
        <f aca="true" t="shared" si="8" ref="K99:K134">(J99/E99)*100</f>
        <v>54.440057314090396</v>
      </c>
      <c r="L99" s="42"/>
    </row>
    <row r="100" spans="1:12" ht="23.25">
      <c r="A100" s="42"/>
      <c r="B100" s="40" t="s">
        <v>51</v>
      </c>
      <c r="C100" s="40"/>
      <c r="D100" s="39">
        <f>SUM(D101:D102)</f>
        <v>4057.3</v>
      </c>
      <c r="E100" s="39">
        <f>SUM(E101:E102)</f>
        <v>4057.3</v>
      </c>
      <c r="F100" s="39">
        <f t="shared" si="6"/>
        <v>0</v>
      </c>
      <c r="G100" s="39">
        <f>SUM(G101:G102)</f>
        <v>3295.8</v>
      </c>
      <c r="H100" s="39">
        <f>SUM(H101:H102)</f>
        <v>0</v>
      </c>
      <c r="I100" s="39">
        <f>SUM(I101:I102)</f>
        <v>0</v>
      </c>
      <c r="J100" s="39">
        <f t="shared" si="7"/>
        <v>3295.8</v>
      </c>
      <c r="K100" s="39">
        <f t="shared" si="8"/>
        <v>81.23136075715377</v>
      </c>
      <c r="L100" s="42"/>
    </row>
    <row r="101" spans="1:12" ht="23.25">
      <c r="A101" s="42"/>
      <c r="B101" s="40" t="s">
        <v>96</v>
      </c>
      <c r="C101" s="62"/>
      <c r="D101" s="39"/>
      <c r="E101" s="59"/>
      <c r="F101" s="39"/>
      <c r="G101" s="59"/>
      <c r="H101" s="59"/>
      <c r="I101" s="39"/>
      <c r="J101" s="39">
        <f t="shared" si="7"/>
        <v>0</v>
      </c>
      <c r="K101" s="39"/>
      <c r="L101" s="42"/>
    </row>
    <row r="102" spans="1:12" ht="23.25">
      <c r="A102" s="42"/>
      <c r="B102" s="40" t="s">
        <v>97</v>
      </c>
      <c r="C102" s="44" t="s">
        <v>29</v>
      </c>
      <c r="D102" s="39">
        <v>4057.3</v>
      </c>
      <c r="E102" s="59">
        <v>4057.3</v>
      </c>
      <c r="F102" s="39">
        <f t="shared" si="6"/>
        <v>0</v>
      </c>
      <c r="G102" s="59">
        <v>3295.8</v>
      </c>
      <c r="H102" s="59">
        <v>0</v>
      </c>
      <c r="I102" s="39">
        <v>0</v>
      </c>
      <c r="J102" s="39">
        <f t="shared" si="7"/>
        <v>3295.8</v>
      </c>
      <c r="K102" s="39">
        <f t="shared" si="8"/>
        <v>81.23136075715377</v>
      </c>
      <c r="L102" s="42"/>
    </row>
    <row r="103" spans="1:12" ht="23.25">
      <c r="A103" s="42"/>
      <c r="B103" s="40" t="s">
        <v>52</v>
      </c>
      <c r="C103" s="40"/>
      <c r="D103" s="39">
        <f>SUM(D104:D116)</f>
        <v>29654.999999999996</v>
      </c>
      <c r="E103" s="39">
        <f>SUM(E104:E116)</f>
        <v>29652.799999999996</v>
      </c>
      <c r="F103" s="39"/>
      <c r="G103" s="39">
        <f>SUM(G104:G116)</f>
        <v>15665.3</v>
      </c>
      <c r="H103" s="39">
        <f>SUM(H104:H116)</f>
        <v>8033.2</v>
      </c>
      <c r="I103" s="39">
        <f>SUM(I104:I116)</f>
        <v>6987.3</v>
      </c>
      <c r="J103" s="39">
        <f t="shared" si="7"/>
        <v>22652.6</v>
      </c>
      <c r="K103" s="39">
        <f t="shared" si="8"/>
        <v>76.39278584147198</v>
      </c>
      <c r="L103" s="42"/>
    </row>
    <row r="104" spans="1:12" ht="23.25">
      <c r="A104" s="42"/>
      <c r="B104" s="40" t="s">
        <v>98</v>
      </c>
      <c r="C104" s="44" t="s">
        <v>33</v>
      </c>
      <c r="D104" s="39">
        <v>3318.7</v>
      </c>
      <c r="E104" s="59">
        <v>2791.9</v>
      </c>
      <c r="F104" s="39">
        <f t="shared" si="6"/>
        <v>-15.873685479253922</v>
      </c>
      <c r="G104" s="59">
        <v>1542.3</v>
      </c>
      <c r="H104" s="59">
        <v>866.4</v>
      </c>
      <c r="I104" s="39">
        <v>1659.5</v>
      </c>
      <c r="J104" s="39">
        <f t="shared" si="7"/>
        <v>3201.8</v>
      </c>
      <c r="K104" s="39">
        <f t="shared" si="8"/>
        <v>114.68175794261973</v>
      </c>
      <c r="L104" s="42"/>
    </row>
    <row r="105" spans="1:12" ht="23.25">
      <c r="A105" s="42"/>
      <c r="B105" s="40" t="s">
        <v>99</v>
      </c>
      <c r="C105" s="44" t="s">
        <v>31</v>
      </c>
      <c r="D105" s="39">
        <v>3578.7</v>
      </c>
      <c r="E105" s="59">
        <v>3101.9</v>
      </c>
      <c r="F105" s="39">
        <f t="shared" si="6"/>
        <v>-13.323273814513641</v>
      </c>
      <c r="G105" s="59">
        <v>1643.8</v>
      </c>
      <c r="H105" s="59">
        <v>1806.9</v>
      </c>
      <c r="I105" s="39">
        <v>1000</v>
      </c>
      <c r="J105" s="39">
        <f t="shared" si="7"/>
        <v>2643.8</v>
      </c>
      <c r="K105" s="39">
        <f t="shared" si="8"/>
        <v>85.23163222541024</v>
      </c>
      <c r="L105" s="42"/>
    </row>
    <row r="106" spans="1:12" ht="23.25">
      <c r="A106" s="42"/>
      <c r="B106" s="40" t="s">
        <v>100</v>
      </c>
      <c r="C106" s="44" t="s">
        <v>33</v>
      </c>
      <c r="D106" s="39">
        <v>1326.6</v>
      </c>
      <c r="E106" s="59">
        <v>2077.6</v>
      </c>
      <c r="F106" s="39">
        <f t="shared" si="6"/>
        <v>56.61088496909392</v>
      </c>
      <c r="G106" s="59">
        <v>56.7</v>
      </c>
      <c r="H106" s="59">
        <v>224.9</v>
      </c>
      <c r="I106" s="39">
        <v>777</v>
      </c>
      <c r="J106" s="39">
        <f t="shared" si="7"/>
        <v>833.7</v>
      </c>
      <c r="K106" s="39">
        <f t="shared" si="8"/>
        <v>40.12803234501348</v>
      </c>
      <c r="L106" s="42"/>
    </row>
    <row r="107" spans="1:12" ht="23.25">
      <c r="A107" s="42"/>
      <c r="B107" s="40" t="s">
        <v>101</v>
      </c>
      <c r="C107" s="44" t="s">
        <v>29</v>
      </c>
      <c r="D107" s="39">
        <v>1751.1</v>
      </c>
      <c r="E107" s="59">
        <v>1633.4</v>
      </c>
      <c r="F107" s="39">
        <f t="shared" si="6"/>
        <v>-6.721489349551703</v>
      </c>
      <c r="G107" s="59">
        <v>1322.9</v>
      </c>
      <c r="H107" s="59">
        <v>580</v>
      </c>
      <c r="I107" s="39">
        <v>131.9</v>
      </c>
      <c r="J107" s="39">
        <f t="shared" si="7"/>
        <v>1454.8000000000002</v>
      </c>
      <c r="K107" s="39">
        <f t="shared" si="8"/>
        <v>89.06575241826864</v>
      </c>
      <c r="L107" s="42"/>
    </row>
    <row r="108" spans="1:12" ht="23.25">
      <c r="A108" s="42"/>
      <c r="B108" s="40" t="s">
        <v>102</v>
      </c>
      <c r="C108" s="44" t="s">
        <v>29</v>
      </c>
      <c r="D108" s="39">
        <v>2149.2</v>
      </c>
      <c r="E108" s="59">
        <v>2149.2</v>
      </c>
      <c r="F108" s="39">
        <f t="shared" si="6"/>
        <v>0</v>
      </c>
      <c r="G108" s="59">
        <v>1866.9</v>
      </c>
      <c r="H108" s="59">
        <v>0</v>
      </c>
      <c r="I108" s="39">
        <v>0</v>
      </c>
      <c r="J108" s="39">
        <f t="shared" si="7"/>
        <v>1866.9</v>
      </c>
      <c r="K108" s="39">
        <f t="shared" si="8"/>
        <v>86.86487995533223</v>
      </c>
      <c r="L108" s="42"/>
    </row>
    <row r="109" spans="1:12" ht="23.25">
      <c r="A109" s="42"/>
      <c r="B109" s="40" t="s">
        <v>148</v>
      </c>
      <c r="C109" s="44" t="s">
        <v>33</v>
      </c>
      <c r="D109" s="39">
        <v>3047.4</v>
      </c>
      <c r="E109" s="59">
        <v>2615.9</v>
      </c>
      <c r="F109" s="39">
        <f t="shared" si="6"/>
        <v>-14.159611472074545</v>
      </c>
      <c r="G109" s="59">
        <v>932.5</v>
      </c>
      <c r="H109" s="59">
        <v>869.7</v>
      </c>
      <c r="I109" s="39">
        <v>1365.5</v>
      </c>
      <c r="J109" s="39">
        <f t="shared" si="7"/>
        <v>2298</v>
      </c>
      <c r="K109" s="39">
        <f t="shared" si="8"/>
        <v>87.84739477808785</v>
      </c>
      <c r="L109" s="42"/>
    </row>
    <row r="110" spans="1:12" ht="23.25">
      <c r="A110" s="42"/>
      <c r="B110" s="40" t="s">
        <v>103</v>
      </c>
      <c r="C110" s="44" t="s">
        <v>33</v>
      </c>
      <c r="D110" s="39">
        <v>1453.3</v>
      </c>
      <c r="E110" s="59">
        <v>1588.8</v>
      </c>
      <c r="F110" s="39">
        <f t="shared" si="6"/>
        <v>9.323608339640813</v>
      </c>
      <c r="G110" s="59">
        <v>0</v>
      </c>
      <c r="H110" s="59">
        <v>743</v>
      </c>
      <c r="I110" s="39">
        <v>596.6</v>
      </c>
      <c r="J110" s="39">
        <f t="shared" si="7"/>
        <v>596.6</v>
      </c>
      <c r="K110" s="39">
        <f t="shared" si="8"/>
        <v>37.5503524672709</v>
      </c>
      <c r="L110" s="42"/>
    </row>
    <row r="111" spans="1:12" ht="23.25">
      <c r="A111" s="42"/>
      <c r="B111" s="40" t="s">
        <v>104</v>
      </c>
      <c r="C111" s="44" t="s">
        <v>31</v>
      </c>
      <c r="D111" s="39">
        <v>2391</v>
      </c>
      <c r="E111" s="59">
        <v>2430.5</v>
      </c>
      <c r="F111" s="39">
        <f t="shared" si="6"/>
        <v>1.652028439983269</v>
      </c>
      <c r="G111" s="59">
        <v>1946.4</v>
      </c>
      <c r="H111" s="59">
        <v>726.8</v>
      </c>
      <c r="I111" s="39">
        <v>227.6</v>
      </c>
      <c r="J111" s="39">
        <f t="shared" si="7"/>
        <v>2174</v>
      </c>
      <c r="K111" s="39">
        <f t="shared" si="8"/>
        <v>89.44661592264967</v>
      </c>
      <c r="L111" s="42"/>
    </row>
    <row r="112" spans="1:12" ht="23.25">
      <c r="A112" s="42"/>
      <c r="B112" s="40" t="s">
        <v>154</v>
      </c>
      <c r="C112" s="44" t="s">
        <v>33</v>
      </c>
      <c r="D112" s="39">
        <v>2854.8</v>
      </c>
      <c r="E112" s="59">
        <v>3873</v>
      </c>
      <c r="F112" s="39">
        <f t="shared" si="6"/>
        <v>35.666246321984005</v>
      </c>
      <c r="G112" s="59">
        <v>0</v>
      </c>
      <c r="H112" s="59">
        <v>1122.2</v>
      </c>
      <c r="I112" s="39">
        <v>689.6</v>
      </c>
      <c r="J112" s="39">
        <f t="shared" si="7"/>
        <v>689.6</v>
      </c>
      <c r="K112" s="39">
        <f t="shared" si="8"/>
        <v>17.80531887425768</v>
      </c>
      <c r="L112" s="42"/>
    </row>
    <row r="113" spans="1:12" ht="23.25">
      <c r="A113" s="42"/>
      <c r="B113" s="40" t="s">
        <v>107</v>
      </c>
      <c r="C113" s="44" t="s">
        <v>29</v>
      </c>
      <c r="D113" s="39">
        <v>1714.3</v>
      </c>
      <c r="E113" s="59">
        <v>1718.1</v>
      </c>
      <c r="F113" s="39">
        <f t="shared" si="6"/>
        <v>0.22166481945984629</v>
      </c>
      <c r="G113" s="59">
        <v>1221.4</v>
      </c>
      <c r="H113" s="59">
        <v>607.9</v>
      </c>
      <c r="I113" s="39">
        <v>237.2</v>
      </c>
      <c r="J113" s="39">
        <f t="shared" si="7"/>
        <v>1458.6000000000001</v>
      </c>
      <c r="K113" s="39">
        <f t="shared" si="8"/>
        <v>84.89610616378559</v>
      </c>
      <c r="L113" s="42"/>
    </row>
    <row r="114" spans="1:12" ht="23.25">
      <c r="A114" s="42"/>
      <c r="B114" s="40" t="s">
        <v>149</v>
      </c>
      <c r="C114" s="44" t="s">
        <v>29</v>
      </c>
      <c r="D114" s="39">
        <v>2981.1</v>
      </c>
      <c r="E114" s="59">
        <v>2583.7</v>
      </c>
      <c r="F114" s="39">
        <f t="shared" si="6"/>
        <v>-13.330649760155652</v>
      </c>
      <c r="G114" s="59">
        <v>2014</v>
      </c>
      <c r="H114" s="59">
        <v>485.4</v>
      </c>
      <c r="I114" s="39">
        <v>302.4</v>
      </c>
      <c r="J114" s="39">
        <f t="shared" si="7"/>
        <v>2316.4</v>
      </c>
      <c r="K114" s="39">
        <f t="shared" si="8"/>
        <v>89.65437163757403</v>
      </c>
      <c r="L114" s="42"/>
    </row>
    <row r="115" spans="1:12" ht="23.25">
      <c r="A115" s="42"/>
      <c r="B115" s="40" t="s">
        <v>108</v>
      </c>
      <c r="C115" s="44" t="s">
        <v>29</v>
      </c>
      <c r="D115" s="39">
        <v>2752.1</v>
      </c>
      <c r="E115" s="59">
        <v>2752.1</v>
      </c>
      <c r="F115" s="39">
        <f t="shared" si="6"/>
        <v>0</v>
      </c>
      <c r="G115" s="59">
        <v>2771</v>
      </c>
      <c r="H115" s="59">
        <v>0</v>
      </c>
      <c r="I115" s="39">
        <v>0</v>
      </c>
      <c r="J115" s="39">
        <f t="shared" si="7"/>
        <v>2771</v>
      </c>
      <c r="K115" s="39">
        <f t="shared" si="8"/>
        <v>100.6867483012972</v>
      </c>
      <c r="L115" s="42"/>
    </row>
    <row r="116" spans="1:12" ht="23.25">
      <c r="A116" s="42"/>
      <c r="B116" s="40" t="s">
        <v>109</v>
      </c>
      <c r="C116" s="44" t="s">
        <v>29</v>
      </c>
      <c r="D116" s="39">
        <v>336.7</v>
      </c>
      <c r="E116" s="59">
        <v>336.7</v>
      </c>
      <c r="F116" s="39">
        <f t="shared" si="6"/>
        <v>0</v>
      </c>
      <c r="G116" s="59">
        <v>347.4</v>
      </c>
      <c r="H116" s="59">
        <v>0</v>
      </c>
      <c r="I116" s="39">
        <v>0</v>
      </c>
      <c r="J116" s="39">
        <f t="shared" si="7"/>
        <v>347.4</v>
      </c>
      <c r="K116" s="39">
        <f t="shared" si="8"/>
        <v>103.17790317790319</v>
      </c>
      <c r="L116" s="42"/>
    </row>
    <row r="117" spans="1:12" ht="23.25">
      <c r="A117" s="42"/>
      <c r="B117" s="40" t="s">
        <v>61</v>
      </c>
      <c r="C117" s="44"/>
      <c r="D117" s="39">
        <f>SUM(D118:D123)</f>
        <v>18517.7</v>
      </c>
      <c r="E117" s="39">
        <f>SUM(E118:E123)</f>
        <v>19681.9</v>
      </c>
      <c r="F117" s="39">
        <f t="shared" si="6"/>
        <v>6.286957883538463</v>
      </c>
      <c r="G117" s="39">
        <f>SUM(G118:G123)</f>
        <v>0</v>
      </c>
      <c r="H117" s="39">
        <f>SUM(H118:H123)</f>
        <v>2866.6</v>
      </c>
      <c r="I117" s="39">
        <f>SUM(I118:I123)</f>
        <v>6080.7</v>
      </c>
      <c r="J117" s="39">
        <f t="shared" si="7"/>
        <v>6080.7</v>
      </c>
      <c r="K117" s="39">
        <f t="shared" si="8"/>
        <v>30.89488311595933</v>
      </c>
      <c r="L117" s="42"/>
    </row>
    <row r="118" spans="1:12" ht="23.25">
      <c r="A118" s="42"/>
      <c r="B118" s="40" t="s">
        <v>112</v>
      </c>
      <c r="C118" s="44" t="s">
        <v>33</v>
      </c>
      <c r="D118" s="39">
        <v>5450.8</v>
      </c>
      <c r="E118" s="59">
        <v>5450.8</v>
      </c>
      <c r="F118" s="39">
        <f t="shared" si="6"/>
        <v>0</v>
      </c>
      <c r="G118" s="59">
        <v>0</v>
      </c>
      <c r="H118" s="59">
        <v>1099.3</v>
      </c>
      <c r="I118" s="39">
        <v>2445</v>
      </c>
      <c r="J118" s="39">
        <f t="shared" si="7"/>
        <v>2445</v>
      </c>
      <c r="K118" s="39">
        <f t="shared" si="8"/>
        <v>44.855800983341894</v>
      </c>
      <c r="L118" s="42"/>
    </row>
    <row r="119" spans="1:12" ht="23.25">
      <c r="A119" s="42"/>
      <c r="B119" s="40" t="s">
        <v>113</v>
      </c>
      <c r="C119" s="44" t="s">
        <v>33</v>
      </c>
      <c r="D119" s="39">
        <v>1721.5</v>
      </c>
      <c r="E119" s="59">
        <v>1721.5</v>
      </c>
      <c r="F119" s="39">
        <f t="shared" si="6"/>
        <v>0</v>
      </c>
      <c r="G119" s="59">
        <v>0</v>
      </c>
      <c r="H119" s="59">
        <v>361.4</v>
      </c>
      <c r="I119" s="39">
        <v>640.1</v>
      </c>
      <c r="J119" s="39">
        <f t="shared" si="7"/>
        <v>640.1</v>
      </c>
      <c r="K119" s="39">
        <f t="shared" si="8"/>
        <v>37.182689514957886</v>
      </c>
      <c r="L119" s="42"/>
    </row>
    <row r="120" spans="1:12" ht="23.25">
      <c r="A120" s="42"/>
      <c r="B120" s="40" t="s">
        <v>114</v>
      </c>
      <c r="C120" s="44" t="s">
        <v>34</v>
      </c>
      <c r="D120" s="39">
        <v>3250.1</v>
      </c>
      <c r="E120" s="59">
        <v>3250.2</v>
      </c>
      <c r="F120" s="39"/>
      <c r="G120" s="59">
        <v>0</v>
      </c>
      <c r="H120" s="59">
        <v>0</v>
      </c>
      <c r="I120" s="39">
        <v>0</v>
      </c>
      <c r="J120" s="39">
        <f t="shared" si="7"/>
        <v>0</v>
      </c>
      <c r="K120" s="39">
        <f t="shared" si="8"/>
        <v>0</v>
      </c>
      <c r="L120" s="42"/>
    </row>
    <row r="121" spans="1:12" ht="23.25">
      <c r="A121" s="42"/>
      <c r="B121" s="40" t="s">
        <v>115</v>
      </c>
      <c r="C121" s="44" t="s">
        <v>105</v>
      </c>
      <c r="D121" s="39"/>
      <c r="E121" s="59"/>
      <c r="F121" s="39"/>
      <c r="G121" s="59"/>
      <c r="H121" s="59"/>
      <c r="I121" s="39"/>
      <c r="J121" s="39">
        <f t="shared" si="7"/>
        <v>0</v>
      </c>
      <c r="K121" s="39"/>
      <c r="L121" s="42"/>
    </row>
    <row r="122" spans="1:12" ht="23.25">
      <c r="A122" s="42"/>
      <c r="B122" s="40"/>
      <c r="C122" s="44" t="s">
        <v>106</v>
      </c>
      <c r="D122" s="39">
        <v>2791.1</v>
      </c>
      <c r="E122" s="59">
        <v>2791.1</v>
      </c>
      <c r="F122" s="39">
        <f t="shared" si="6"/>
        <v>0</v>
      </c>
      <c r="G122" s="59">
        <v>0</v>
      </c>
      <c r="H122" s="59">
        <v>0</v>
      </c>
      <c r="I122" s="39">
        <v>0</v>
      </c>
      <c r="J122" s="39">
        <f t="shared" si="7"/>
        <v>0</v>
      </c>
      <c r="K122" s="39">
        <f t="shared" si="8"/>
        <v>0</v>
      </c>
      <c r="L122" s="42"/>
    </row>
    <row r="123" spans="1:12" ht="23.25">
      <c r="A123" s="42"/>
      <c r="B123" s="40" t="s">
        <v>160</v>
      </c>
      <c r="C123" s="44" t="s">
        <v>33</v>
      </c>
      <c r="D123" s="39">
        <v>5304.2</v>
      </c>
      <c r="E123" s="59">
        <v>6468.3</v>
      </c>
      <c r="F123" s="39">
        <f t="shared" si="6"/>
        <v>21.94675917197692</v>
      </c>
      <c r="G123" s="59">
        <v>0</v>
      </c>
      <c r="H123" s="59">
        <v>1405.9</v>
      </c>
      <c r="I123" s="39">
        <v>2995.6</v>
      </c>
      <c r="J123" s="39">
        <f t="shared" si="7"/>
        <v>2995.6</v>
      </c>
      <c r="K123" s="39">
        <f t="shared" si="8"/>
        <v>46.31201397585146</v>
      </c>
      <c r="L123" s="42"/>
    </row>
    <row r="124" spans="1:12" ht="23.25">
      <c r="A124" s="42"/>
      <c r="B124" s="40" t="s">
        <v>116</v>
      </c>
      <c r="C124" s="44"/>
      <c r="D124" s="39">
        <f>SUM(D125:D126)</f>
        <v>5441.7</v>
      </c>
      <c r="E124" s="39">
        <f>SUM(E125:E126)</f>
        <v>5441.7</v>
      </c>
      <c r="F124" s="39">
        <f t="shared" si="6"/>
        <v>0</v>
      </c>
      <c r="G124" s="39">
        <f>SUM(G125:G126)</f>
        <v>0</v>
      </c>
      <c r="H124" s="39">
        <f>SUM(H125:H126)</f>
        <v>0</v>
      </c>
      <c r="I124" s="39">
        <f>SUM(I125:I126)</f>
        <v>0</v>
      </c>
      <c r="J124" s="39">
        <f t="shared" si="7"/>
        <v>0</v>
      </c>
      <c r="K124" s="39">
        <f t="shared" si="8"/>
        <v>0</v>
      </c>
      <c r="L124" s="42"/>
    </row>
    <row r="125" spans="1:12" ht="23.25">
      <c r="A125" s="42"/>
      <c r="B125" s="40" t="s">
        <v>117</v>
      </c>
      <c r="C125" s="44" t="s">
        <v>30</v>
      </c>
      <c r="D125" s="39">
        <v>2716</v>
      </c>
      <c r="E125" s="59">
        <v>2716</v>
      </c>
      <c r="F125" s="39">
        <f t="shared" si="6"/>
        <v>0</v>
      </c>
      <c r="G125" s="59">
        <v>0</v>
      </c>
      <c r="H125" s="59">
        <v>0</v>
      </c>
      <c r="I125" s="39">
        <v>0</v>
      </c>
      <c r="J125" s="39">
        <f t="shared" si="7"/>
        <v>0</v>
      </c>
      <c r="K125" s="39">
        <f t="shared" si="8"/>
        <v>0</v>
      </c>
      <c r="L125" s="42"/>
    </row>
    <row r="126" spans="1:12" ht="23.25">
      <c r="A126" s="42"/>
      <c r="B126" s="40" t="s">
        <v>118</v>
      </c>
      <c r="C126" s="44" t="s">
        <v>30</v>
      </c>
      <c r="D126" s="39">
        <v>2725.7</v>
      </c>
      <c r="E126" s="59">
        <v>2725.7</v>
      </c>
      <c r="F126" s="39">
        <f t="shared" si="6"/>
        <v>0</v>
      </c>
      <c r="G126" s="59">
        <v>0</v>
      </c>
      <c r="H126" s="59">
        <v>0</v>
      </c>
      <c r="I126" s="39">
        <v>0</v>
      </c>
      <c r="J126" s="39">
        <f t="shared" si="7"/>
        <v>0</v>
      </c>
      <c r="K126" s="39">
        <f t="shared" si="8"/>
        <v>0</v>
      </c>
      <c r="L126" s="42"/>
    </row>
    <row r="127" spans="1:12" ht="23.25">
      <c r="A127" s="42"/>
      <c r="B127" s="40"/>
      <c r="C127" s="40"/>
      <c r="D127" s="39"/>
      <c r="E127" s="59"/>
      <c r="F127" s="39"/>
      <c r="G127" s="59"/>
      <c r="H127" s="59"/>
      <c r="I127" s="39"/>
      <c r="J127" s="39">
        <f t="shared" si="7"/>
        <v>0</v>
      </c>
      <c r="K127" s="39"/>
      <c r="L127" s="42"/>
    </row>
    <row r="128" spans="1:12" ht="23.25">
      <c r="A128" s="42"/>
      <c r="B128" s="40" t="s">
        <v>110</v>
      </c>
      <c r="C128" s="40"/>
      <c r="D128" s="39">
        <f>SUM(D129+D158)</f>
        <v>0</v>
      </c>
      <c r="E128" s="39">
        <f>SUM(E129+E158)</f>
        <v>22263.4</v>
      </c>
      <c r="F128" s="39"/>
      <c r="G128" s="39"/>
      <c r="H128" s="39">
        <f>SUM(H129+H158)</f>
        <v>1613.4999999999998</v>
      </c>
      <c r="I128" s="39">
        <f>SUM(I129+I158)</f>
        <v>0</v>
      </c>
      <c r="J128" s="39">
        <f t="shared" si="7"/>
        <v>0</v>
      </c>
      <c r="K128" s="39">
        <f t="shared" si="8"/>
        <v>0</v>
      </c>
      <c r="L128" s="42"/>
    </row>
    <row r="129" spans="1:12" ht="23.25">
      <c r="A129" s="42"/>
      <c r="B129" s="40" t="s">
        <v>35</v>
      </c>
      <c r="C129" s="40"/>
      <c r="D129" s="39">
        <f>SUM(D130)</f>
        <v>0</v>
      </c>
      <c r="E129" s="39">
        <f>SUM(E130)</f>
        <v>9001.6</v>
      </c>
      <c r="F129" s="39"/>
      <c r="G129" s="39"/>
      <c r="H129" s="39">
        <f>SUM(H130)</f>
        <v>1613.4999999999998</v>
      </c>
      <c r="I129" s="39">
        <f>SUM(I130)</f>
        <v>0</v>
      </c>
      <c r="J129" s="39">
        <f t="shared" si="7"/>
        <v>0</v>
      </c>
      <c r="K129" s="39">
        <f t="shared" si="8"/>
        <v>0</v>
      </c>
      <c r="L129" s="42"/>
    </row>
    <row r="130" spans="1:12" ht="23.25">
      <c r="A130" s="42"/>
      <c r="B130" s="40" t="s">
        <v>111</v>
      </c>
      <c r="C130" s="40"/>
      <c r="D130" s="39">
        <f>SUM(D131:D157)</f>
        <v>0</v>
      </c>
      <c r="E130" s="39">
        <f>SUM(E131:E157)</f>
        <v>9001.6</v>
      </c>
      <c r="F130" s="39"/>
      <c r="G130" s="39"/>
      <c r="H130" s="39">
        <f>SUM(H132+H133+H134+H144+H145+H146+H153+H155+H157)</f>
        <v>1613.4999999999998</v>
      </c>
      <c r="I130" s="39">
        <f>SUM(I131:I157)</f>
        <v>0</v>
      </c>
      <c r="J130" s="39">
        <f t="shared" si="7"/>
        <v>0</v>
      </c>
      <c r="K130" s="39">
        <f t="shared" si="8"/>
        <v>0</v>
      </c>
      <c r="L130" s="42"/>
    </row>
    <row r="131" spans="1:12" ht="23.25">
      <c r="A131" s="42"/>
      <c r="B131" s="40" t="s">
        <v>119</v>
      </c>
      <c r="C131" s="44" t="s">
        <v>30</v>
      </c>
      <c r="D131" s="39"/>
      <c r="E131" s="59">
        <v>581.1</v>
      </c>
      <c r="F131" s="39"/>
      <c r="G131" s="59"/>
      <c r="H131" s="59">
        <v>0</v>
      </c>
      <c r="I131" s="39"/>
      <c r="J131" s="39">
        <f t="shared" si="7"/>
        <v>0</v>
      </c>
      <c r="K131" s="39">
        <f t="shared" si="8"/>
        <v>0</v>
      </c>
      <c r="L131" s="42"/>
    </row>
    <row r="132" spans="1:12" ht="23.25">
      <c r="A132" s="42"/>
      <c r="B132" s="40" t="s">
        <v>120</v>
      </c>
      <c r="C132" s="44" t="s">
        <v>30</v>
      </c>
      <c r="D132" s="39"/>
      <c r="E132" s="59">
        <v>1818.3</v>
      </c>
      <c r="F132" s="39"/>
      <c r="G132" s="59"/>
      <c r="H132" s="59">
        <v>763.8</v>
      </c>
      <c r="I132" s="39"/>
      <c r="J132" s="39">
        <f t="shared" si="7"/>
        <v>0</v>
      </c>
      <c r="K132" s="39">
        <f t="shared" si="8"/>
        <v>0</v>
      </c>
      <c r="L132" s="42"/>
    </row>
    <row r="133" spans="1:12" ht="23.25">
      <c r="A133" s="42"/>
      <c r="B133" s="40" t="s">
        <v>121</v>
      </c>
      <c r="C133" s="44" t="s">
        <v>30</v>
      </c>
      <c r="D133" s="39"/>
      <c r="E133" s="59">
        <v>1455.8</v>
      </c>
      <c r="F133" s="39"/>
      <c r="G133" s="59"/>
      <c r="H133" s="59">
        <v>189.3</v>
      </c>
      <c r="I133" s="39"/>
      <c r="J133" s="39">
        <f t="shared" si="7"/>
        <v>0</v>
      </c>
      <c r="K133" s="39">
        <f t="shared" si="8"/>
        <v>0</v>
      </c>
      <c r="L133" s="42"/>
    </row>
    <row r="134" spans="1:12" ht="23.25">
      <c r="A134" s="42"/>
      <c r="B134" s="40" t="s">
        <v>122</v>
      </c>
      <c r="C134" s="44" t="s">
        <v>30</v>
      </c>
      <c r="D134" s="39"/>
      <c r="E134" s="59">
        <v>287.5</v>
      </c>
      <c r="F134" s="39"/>
      <c r="G134" s="59"/>
      <c r="H134" s="59">
        <v>47.8</v>
      </c>
      <c r="I134" s="39"/>
      <c r="J134" s="39">
        <f t="shared" si="7"/>
        <v>0</v>
      </c>
      <c r="K134" s="39">
        <f t="shared" si="8"/>
        <v>0</v>
      </c>
      <c r="L134" s="42"/>
    </row>
    <row r="135" spans="1:12" ht="23.25">
      <c r="A135" s="42"/>
      <c r="B135" s="61"/>
      <c r="C135" s="61"/>
      <c r="D135" s="56"/>
      <c r="E135" s="57"/>
      <c r="F135" s="57"/>
      <c r="G135" s="57"/>
      <c r="H135" s="57"/>
      <c r="I135" s="56"/>
      <c r="J135" s="56"/>
      <c r="K135" s="56"/>
      <c r="L135" s="42"/>
    </row>
    <row r="136" spans="1:12" ht="23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23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3" t="s">
        <v>161</v>
      </c>
      <c r="L137" s="42"/>
    </row>
    <row r="138" spans="1:12" ht="23.25">
      <c r="A138" s="15"/>
      <c r="B138" s="16"/>
      <c r="C138" s="16"/>
      <c r="D138" s="17" t="s">
        <v>18</v>
      </c>
      <c r="E138" s="18"/>
      <c r="F138" s="19"/>
      <c r="G138" s="20" t="s">
        <v>20</v>
      </c>
      <c r="H138" s="21"/>
      <c r="I138" s="21"/>
      <c r="J138" s="21"/>
      <c r="K138" s="22"/>
      <c r="L138" s="23"/>
    </row>
    <row r="139" spans="1:12" ht="23.25">
      <c r="A139" s="15"/>
      <c r="B139" s="44"/>
      <c r="C139" s="44"/>
      <c r="D139" s="45" t="s">
        <v>157</v>
      </c>
      <c r="E139" s="46"/>
      <c r="F139" s="47"/>
      <c r="G139" s="48">
        <v>2000</v>
      </c>
      <c r="H139" s="20">
        <v>2001</v>
      </c>
      <c r="I139" s="24"/>
      <c r="J139" s="24"/>
      <c r="K139" s="25"/>
      <c r="L139" s="23"/>
    </row>
    <row r="140" spans="1:12" ht="23.25">
      <c r="A140" s="23"/>
      <c r="B140" s="44" t="s">
        <v>25</v>
      </c>
      <c r="C140" s="44" t="s">
        <v>24</v>
      </c>
      <c r="D140" s="26"/>
      <c r="E140" s="26"/>
      <c r="F140" s="26" t="s">
        <v>23</v>
      </c>
      <c r="G140" s="26"/>
      <c r="H140" s="26"/>
      <c r="I140" s="26"/>
      <c r="J140" s="8" t="s">
        <v>15</v>
      </c>
      <c r="K140" s="27"/>
      <c r="L140" s="23"/>
    </row>
    <row r="141" spans="1:12" ht="23.25">
      <c r="A141" s="23"/>
      <c r="B141" s="44"/>
      <c r="C141" s="44"/>
      <c r="D141" s="28" t="s">
        <v>21</v>
      </c>
      <c r="E141" s="28" t="s">
        <v>22</v>
      </c>
      <c r="F141" s="26" t="s">
        <v>14</v>
      </c>
      <c r="G141" s="26" t="s">
        <v>15</v>
      </c>
      <c r="H141" s="26" t="s">
        <v>16</v>
      </c>
      <c r="I141" s="26" t="s">
        <v>17</v>
      </c>
      <c r="J141" s="26" t="s">
        <v>13</v>
      </c>
      <c r="K141" s="26" t="s">
        <v>14</v>
      </c>
      <c r="L141" s="23"/>
    </row>
    <row r="142" spans="1:12" ht="23.25">
      <c r="A142" s="23"/>
      <c r="B142" s="29"/>
      <c r="C142" s="29"/>
      <c r="D142" s="30" t="s">
        <v>5</v>
      </c>
      <c r="E142" s="30" t="s">
        <v>6</v>
      </c>
      <c r="F142" s="31" t="s">
        <v>7</v>
      </c>
      <c r="G142" s="31" t="s">
        <v>8</v>
      </c>
      <c r="H142" s="31" t="s">
        <v>9</v>
      </c>
      <c r="I142" s="30" t="s">
        <v>10</v>
      </c>
      <c r="J142" s="30" t="s">
        <v>11</v>
      </c>
      <c r="K142" s="30" t="s">
        <v>12</v>
      </c>
      <c r="L142" s="23"/>
    </row>
    <row r="143" spans="1:12" ht="23.25">
      <c r="A143" s="42"/>
      <c r="B143" s="58"/>
      <c r="C143" s="58"/>
      <c r="D143" s="50"/>
      <c r="E143" s="59"/>
      <c r="F143" s="59"/>
      <c r="G143" s="59"/>
      <c r="H143" s="59"/>
      <c r="I143" s="39"/>
      <c r="J143" s="39"/>
      <c r="K143" s="39"/>
      <c r="L143" s="42"/>
    </row>
    <row r="144" spans="1:12" ht="23.25">
      <c r="A144" s="42"/>
      <c r="B144" s="40" t="s">
        <v>125</v>
      </c>
      <c r="C144" s="44" t="s">
        <v>30</v>
      </c>
      <c r="D144" s="39">
        <v>0</v>
      </c>
      <c r="E144" s="59">
        <v>271</v>
      </c>
      <c r="F144" s="39"/>
      <c r="G144" s="59">
        <v>0</v>
      </c>
      <c r="H144" s="59">
        <v>45</v>
      </c>
      <c r="I144" s="39">
        <v>0</v>
      </c>
      <c r="J144" s="39"/>
      <c r="K144" s="39"/>
      <c r="L144" s="42"/>
    </row>
    <row r="145" spans="1:12" ht="23.25">
      <c r="A145" s="42"/>
      <c r="B145" s="40" t="s">
        <v>126</v>
      </c>
      <c r="C145" s="44" t="s">
        <v>30</v>
      </c>
      <c r="D145" s="39">
        <v>0</v>
      </c>
      <c r="E145" s="59">
        <v>645.8</v>
      </c>
      <c r="F145" s="39"/>
      <c r="G145" s="59">
        <v>0</v>
      </c>
      <c r="H145" s="59">
        <v>107.3</v>
      </c>
      <c r="I145" s="39">
        <v>0</v>
      </c>
      <c r="J145" s="39"/>
      <c r="K145" s="39"/>
      <c r="L145" s="42"/>
    </row>
    <row r="146" spans="1:12" ht="23.25">
      <c r="A146" s="42"/>
      <c r="B146" s="40" t="s">
        <v>127</v>
      </c>
      <c r="C146" s="44" t="s">
        <v>30</v>
      </c>
      <c r="D146" s="39">
        <v>0</v>
      </c>
      <c r="E146" s="59">
        <v>345.3</v>
      </c>
      <c r="F146" s="39"/>
      <c r="G146" s="59">
        <v>0</v>
      </c>
      <c r="H146" s="59">
        <v>57.3</v>
      </c>
      <c r="I146" s="39">
        <v>0</v>
      </c>
      <c r="J146" s="39"/>
      <c r="K146" s="39"/>
      <c r="L146" s="42"/>
    </row>
    <row r="147" spans="1:12" ht="23.25">
      <c r="A147" s="42"/>
      <c r="B147" s="40" t="s">
        <v>128</v>
      </c>
      <c r="C147" s="44"/>
      <c r="D147" s="39"/>
      <c r="E147" s="59"/>
      <c r="F147" s="39"/>
      <c r="G147" s="59"/>
      <c r="H147" s="59"/>
      <c r="I147" s="39"/>
      <c r="J147" s="39"/>
      <c r="K147" s="39"/>
      <c r="L147" s="42"/>
    </row>
    <row r="148" spans="1:12" ht="23.25">
      <c r="A148" s="42"/>
      <c r="B148" s="40" t="s">
        <v>131</v>
      </c>
      <c r="C148" s="44" t="s">
        <v>30</v>
      </c>
      <c r="D148" s="39">
        <v>0</v>
      </c>
      <c r="E148" s="59">
        <v>211.6</v>
      </c>
      <c r="F148" s="39"/>
      <c r="G148" s="59">
        <v>0</v>
      </c>
      <c r="H148" s="59">
        <v>0</v>
      </c>
      <c r="I148" s="39">
        <v>0</v>
      </c>
      <c r="J148" s="39"/>
      <c r="K148" s="39"/>
      <c r="L148" s="42"/>
    </row>
    <row r="149" spans="1:12" ht="23.25">
      <c r="A149" s="42"/>
      <c r="B149" s="40" t="s">
        <v>129</v>
      </c>
      <c r="C149" s="44"/>
      <c r="D149" s="39"/>
      <c r="E149" s="59"/>
      <c r="F149" s="39"/>
      <c r="G149" s="59"/>
      <c r="H149" s="59"/>
      <c r="I149" s="39"/>
      <c r="J149" s="39"/>
      <c r="K149" s="39"/>
      <c r="L149" s="42"/>
    </row>
    <row r="150" spans="1:12" ht="23.25">
      <c r="A150" s="42"/>
      <c r="B150" s="40" t="s">
        <v>132</v>
      </c>
      <c r="C150" s="44" t="s">
        <v>30</v>
      </c>
      <c r="D150" s="39">
        <v>0</v>
      </c>
      <c r="E150" s="59">
        <v>361.5</v>
      </c>
      <c r="F150" s="39"/>
      <c r="G150" s="59">
        <v>0</v>
      </c>
      <c r="H150" s="59">
        <v>0</v>
      </c>
      <c r="I150" s="39">
        <v>0</v>
      </c>
      <c r="J150" s="39"/>
      <c r="K150" s="39"/>
      <c r="L150" s="42"/>
    </row>
    <row r="151" spans="1:12" ht="23.25">
      <c r="A151" s="42"/>
      <c r="B151" s="40" t="s">
        <v>130</v>
      </c>
      <c r="C151" s="44"/>
      <c r="D151" s="39"/>
      <c r="E151" s="59"/>
      <c r="F151" s="39"/>
      <c r="G151" s="59"/>
      <c r="H151" s="59"/>
      <c r="I151" s="39"/>
      <c r="J151" s="39"/>
      <c r="K151" s="39"/>
      <c r="L151" s="42"/>
    </row>
    <row r="152" spans="1:12" ht="23.25">
      <c r="A152" s="42"/>
      <c r="B152" s="40" t="s">
        <v>133</v>
      </c>
      <c r="C152" s="44" t="s">
        <v>30</v>
      </c>
      <c r="D152" s="39">
        <v>0</v>
      </c>
      <c r="E152" s="59">
        <v>212.3</v>
      </c>
      <c r="F152" s="39"/>
      <c r="G152" s="59">
        <v>0</v>
      </c>
      <c r="H152" s="59">
        <v>0</v>
      </c>
      <c r="I152" s="39">
        <v>0</v>
      </c>
      <c r="J152" s="39"/>
      <c r="K152" s="39"/>
      <c r="L152" s="42"/>
    </row>
    <row r="153" spans="1:12" ht="23.25">
      <c r="A153" s="42"/>
      <c r="B153" s="40" t="s">
        <v>134</v>
      </c>
      <c r="C153" s="44" t="s">
        <v>30</v>
      </c>
      <c r="D153" s="39">
        <v>0</v>
      </c>
      <c r="E153" s="59">
        <v>1091.3</v>
      </c>
      <c r="F153" s="39"/>
      <c r="G153" s="59">
        <v>0</v>
      </c>
      <c r="H153" s="59">
        <v>138.1</v>
      </c>
      <c r="I153" s="39">
        <v>0</v>
      </c>
      <c r="J153" s="39"/>
      <c r="K153" s="39"/>
      <c r="L153" s="42"/>
    </row>
    <row r="154" spans="1:12" ht="23.25">
      <c r="A154" s="42"/>
      <c r="B154" s="40" t="s">
        <v>135</v>
      </c>
      <c r="C154" s="44"/>
      <c r="D154" s="39"/>
      <c r="E154" s="59"/>
      <c r="F154" s="39"/>
      <c r="G154" s="59"/>
      <c r="H154" s="59"/>
      <c r="I154" s="39"/>
      <c r="J154" s="39"/>
      <c r="K154" s="39"/>
      <c r="L154" s="42"/>
    </row>
    <row r="155" spans="1:12" ht="23.25">
      <c r="A155" s="42"/>
      <c r="B155" s="40" t="s">
        <v>136</v>
      </c>
      <c r="C155" s="44" t="s">
        <v>30</v>
      </c>
      <c r="D155" s="39">
        <v>0</v>
      </c>
      <c r="E155" s="59">
        <v>385.3</v>
      </c>
      <c r="F155" s="39"/>
      <c r="G155" s="59">
        <v>0</v>
      </c>
      <c r="H155" s="59">
        <v>63.9</v>
      </c>
      <c r="I155" s="39">
        <v>0</v>
      </c>
      <c r="J155" s="39"/>
      <c r="K155" s="39"/>
      <c r="L155" s="42"/>
    </row>
    <row r="156" spans="1:12" ht="23.25">
      <c r="A156" s="42"/>
      <c r="B156" s="40" t="s">
        <v>137</v>
      </c>
      <c r="C156" s="44"/>
      <c r="D156" s="39"/>
      <c r="E156" s="59"/>
      <c r="F156" s="39"/>
      <c r="G156" s="59"/>
      <c r="H156" s="59"/>
      <c r="I156" s="39"/>
      <c r="J156" s="39"/>
      <c r="K156" s="39"/>
      <c r="L156" s="42"/>
    </row>
    <row r="157" spans="1:12" ht="23.25">
      <c r="A157" s="42"/>
      <c r="B157" s="40" t="s">
        <v>138</v>
      </c>
      <c r="C157" s="44" t="s">
        <v>30</v>
      </c>
      <c r="D157" s="39">
        <v>0</v>
      </c>
      <c r="E157" s="59">
        <v>1334.8</v>
      </c>
      <c r="F157" s="39"/>
      <c r="G157" s="59">
        <v>0</v>
      </c>
      <c r="H157" s="59">
        <v>201</v>
      </c>
      <c r="I157" s="39">
        <v>0</v>
      </c>
      <c r="J157" s="39"/>
      <c r="K157" s="39"/>
      <c r="L157" s="42"/>
    </row>
    <row r="158" spans="1:12" ht="23.25">
      <c r="A158" s="42"/>
      <c r="B158" s="40" t="s">
        <v>95</v>
      </c>
      <c r="C158" s="44"/>
      <c r="D158" s="39">
        <f>SUM(D159)</f>
        <v>0</v>
      </c>
      <c r="E158" s="39">
        <f>SUM(E159)</f>
        <v>13261.8</v>
      </c>
      <c r="F158" s="39"/>
      <c r="G158" s="39">
        <f>SUM(G159)</f>
        <v>0</v>
      </c>
      <c r="H158" s="39">
        <f>SUM(H159)</f>
        <v>0</v>
      </c>
      <c r="I158" s="39">
        <f>SUM(I159)</f>
        <v>0</v>
      </c>
      <c r="J158" s="39"/>
      <c r="K158" s="39"/>
      <c r="L158" s="42"/>
    </row>
    <row r="159" spans="1:12" ht="23.25">
      <c r="A159" s="42"/>
      <c r="B159" s="40" t="s">
        <v>111</v>
      </c>
      <c r="C159" s="44"/>
      <c r="D159" s="39">
        <f>SUM(D160:D165)</f>
        <v>0</v>
      </c>
      <c r="E159" s="39">
        <f>SUM(E160:E165)</f>
        <v>13261.8</v>
      </c>
      <c r="F159" s="39"/>
      <c r="G159" s="39">
        <f>SUM(G160:G165)</f>
        <v>0</v>
      </c>
      <c r="H159" s="39">
        <f>SUM(H160:H165)</f>
        <v>0</v>
      </c>
      <c r="I159" s="39">
        <f>SUM(I160:I165)</f>
        <v>0</v>
      </c>
      <c r="J159" s="39"/>
      <c r="K159" s="39"/>
      <c r="L159" s="42"/>
    </row>
    <row r="160" spans="1:12" ht="23.25">
      <c r="A160" s="42"/>
      <c r="B160" s="40" t="s">
        <v>139</v>
      </c>
      <c r="C160" s="44" t="s">
        <v>30</v>
      </c>
      <c r="D160" s="39">
        <v>0</v>
      </c>
      <c r="E160" s="59">
        <v>1520.3</v>
      </c>
      <c r="F160" s="39"/>
      <c r="G160" s="59">
        <v>0</v>
      </c>
      <c r="H160" s="59">
        <v>0</v>
      </c>
      <c r="I160" s="39">
        <v>0</v>
      </c>
      <c r="J160" s="39"/>
      <c r="K160" s="39"/>
      <c r="L160" s="42"/>
    </row>
    <row r="161" spans="1:12" ht="23.25">
      <c r="A161" s="42"/>
      <c r="B161" s="40" t="s">
        <v>140</v>
      </c>
      <c r="C161" s="44" t="s">
        <v>123</v>
      </c>
      <c r="D161" s="39">
        <v>0</v>
      </c>
      <c r="E161" s="59">
        <v>1512.3</v>
      </c>
      <c r="F161" s="39"/>
      <c r="G161" s="59">
        <v>0</v>
      </c>
      <c r="H161" s="59">
        <v>0</v>
      </c>
      <c r="I161" s="39">
        <v>0</v>
      </c>
      <c r="J161" s="39"/>
      <c r="K161" s="39"/>
      <c r="L161" s="42"/>
    </row>
    <row r="162" spans="1:12" ht="23.25">
      <c r="A162" s="42"/>
      <c r="B162" s="40" t="s">
        <v>141</v>
      </c>
      <c r="C162" s="44" t="s">
        <v>30</v>
      </c>
      <c r="D162" s="39">
        <v>0</v>
      </c>
      <c r="E162" s="59">
        <v>1520.3</v>
      </c>
      <c r="F162" s="39"/>
      <c r="G162" s="59">
        <v>0</v>
      </c>
      <c r="H162" s="59">
        <v>0</v>
      </c>
      <c r="I162" s="39">
        <v>0</v>
      </c>
      <c r="J162" s="39"/>
      <c r="K162" s="39"/>
      <c r="L162" s="42"/>
    </row>
    <row r="163" spans="1:12" ht="23.25">
      <c r="A163" s="42"/>
      <c r="B163" s="40" t="s">
        <v>142</v>
      </c>
      <c r="C163" s="44" t="s">
        <v>34</v>
      </c>
      <c r="D163" s="39">
        <v>0</v>
      </c>
      <c r="E163" s="59">
        <v>2890</v>
      </c>
      <c r="F163" s="39"/>
      <c r="G163" s="59">
        <v>0</v>
      </c>
      <c r="H163" s="59">
        <v>0</v>
      </c>
      <c r="I163" s="39">
        <v>0</v>
      </c>
      <c r="J163" s="39"/>
      <c r="K163" s="39"/>
      <c r="L163" s="42"/>
    </row>
    <row r="164" spans="1:12" ht="23.25">
      <c r="A164" s="42"/>
      <c r="B164" s="40" t="s">
        <v>143</v>
      </c>
      <c r="C164" s="44" t="s">
        <v>124</v>
      </c>
      <c r="D164" s="39">
        <v>0</v>
      </c>
      <c r="E164" s="59">
        <v>2893.2</v>
      </c>
      <c r="F164" s="39"/>
      <c r="G164" s="59">
        <v>0</v>
      </c>
      <c r="H164" s="59">
        <v>0</v>
      </c>
      <c r="I164" s="39">
        <v>0</v>
      </c>
      <c r="J164" s="39"/>
      <c r="K164" s="39"/>
      <c r="L164" s="42"/>
    </row>
    <row r="165" spans="1:12" ht="23.25">
      <c r="A165" s="42"/>
      <c r="B165" s="40" t="s">
        <v>144</v>
      </c>
      <c r="C165" s="44" t="s">
        <v>34</v>
      </c>
      <c r="D165" s="39">
        <v>0</v>
      </c>
      <c r="E165" s="59">
        <v>2925.7</v>
      </c>
      <c r="F165" s="39"/>
      <c r="G165" s="59">
        <v>0</v>
      </c>
      <c r="H165" s="59">
        <v>0</v>
      </c>
      <c r="I165" s="39">
        <v>0</v>
      </c>
      <c r="J165" s="39"/>
      <c r="K165" s="39"/>
      <c r="L165" s="42"/>
    </row>
    <row r="166" spans="1:12" ht="23.25">
      <c r="A166" s="42"/>
      <c r="B166" s="40"/>
      <c r="C166" s="40"/>
      <c r="D166" s="39"/>
      <c r="E166" s="59"/>
      <c r="F166" s="59"/>
      <c r="G166" s="59"/>
      <c r="H166" s="59"/>
      <c r="I166" s="39"/>
      <c r="J166" s="39"/>
      <c r="K166" s="39"/>
      <c r="L166" s="42"/>
    </row>
    <row r="167" spans="1:12" ht="23.25">
      <c r="A167" s="42"/>
      <c r="B167" s="40"/>
      <c r="C167" s="40"/>
      <c r="D167" s="39"/>
      <c r="E167" s="59"/>
      <c r="F167" s="59"/>
      <c r="G167" s="59"/>
      <c r="H167" s="59"/>
      <c r="I167" s="39"/>
      <c r="J167" s="39"/>
      <c r="K167" s="39"/>
      <c r="L167" s="42"/>
    </row>
    <row r="168" spans="1:12" ht="23.25">
      <c r="A168" s="42"/>
      <c r="B168" s="40"/>
      <c r="C168" s="40"/>
      <c r="D168" s="39"/>
      <c r="E168" s="59"/>
      <c r="F168" s="59"/>
      <c r="G168" s="59"/>
      <c r="H168" s="59"/>
      <c r="I168" s="39"/>
      <c r="J168" s="39"/>
      <c r="K168" s="39"/>
      <c r="L168" s="42"/>
    </row>
    <row r="169" spans="1:12" ht="23.25">
      <c r="A169" s="42"/>
      <c r="B169" s="40"/>
      <c r="C169" s="40"/>
      <c r="D169" s="39"/>
      <c r="E169" s="59"/>
      <c r="F169" s="59"/>
      <c r="G169" s="59"/>
      <c r="H169" s="59"/>
      <c r="I169" s="39"/>
      <c r="J169" s="39"/>
      <c r="K169" s="39"/>
      <c r="L169" s="42"/>
    </row>
    <row r="170" spans="1:12" ht="23.25">
      <c r="A170" s="42"/>
      <c r="B170" s="40"/>
      <c r="C170" s="40"/>
      <c r="D170" s="39"/>
      <c r="E170" s="59"/>
      <c r="F170" s="59"/>
      <c r="G170" s="59"/>
      <c r="H170" s="59"/>
      <c r="I170" s="39"/>
      <c r="J170" s="39"/>
      <c r="K170" s="39"/>
      <c r="L170" s="42"/>
    </row>
    <row r="171" spans="1:12" ht="23.25">
      <c r="A171" s="42"/>
      <c r="B171" s="40"/>
      <c r="C171" s="40"/>
      <c r="D171" s="39"/>
      <c r="E171" s="59"/>
      <c r="F171" s="59"/>
      <c r="G171" s="59"/>
      <c r="H171" s="59"/>
      <c r="I171" s="39"/>
      <c r="J171" s="39"/>
      <c r="K171" s="39"/>
      <c r="L171" s="42"/>
    </row>
    <row r="172" spans="1:12" ht="23.25">
      <c r="A172" s="42"/>
      <c r="B172" s="40"/>
      <c r="C172" s="40"/>
      <c r="D172" s="39"/>
      <c r="E172" s="59"/>
      <c r="F172" s="59"/>
      <c r="G172" s="59"/>
      <c r="H172" s="59"/>
      <c r="I172" s="39"/>
      <c r="J172" s="39"/>
      <c r="K172" s="39"/>
      <c r="L172" s="42"/>
    </row>
    <row r="173" spans="1:12" ht="23.25">
      <c r="A173" s="42"/>
      <c r="B173" s="40"/>
      <c r="C173" s="40"/>
      <c r="D173" s="39"/>
      <c r="E173" s="59"/>
      <c r="F173" s="59"/>
      <c r="G173" s="59"/>
      <c r="H173" s="59"/>
      <c r="I173" s="39"/>
      <c r="J173" s="39"/>
      <c r="K173" s="39"/>
      <c r="L173" s="42"/>
    </row>
    <row r="174" spans="1:12" ht="23.25">
      <c r="A174" s="42"/>
      <c r="B174" s="40" t="s">
        <v>155</v>
      </c>
      <c r="C174" s="40"/>
      <c r="D174" s="39"/>
      <c r="E174" s="59"/>
      <c r="F174" s="59"/>
      <c r="G174" s="59"/>
      <c r="H174" s="59"/>
      <c r="I174" s="39"/>
      <c r="J174" s="39"/>
      <c r="K174" s="39"/>
      <c r="L174" s="42"/>
    </row>
    <row r="175" spans="1:12" ht="23.25">
      <c r="A175" s="42"/>
      <c r="B175" s="40" t="s">
        <v>156</v>
      </c>
      <c r="C175" s="40"/>
      <c r="D175" s="39"/>
      <c r="E175" s="59"/>
      <c r="F175" s="59"/>
      <c r="G175" s="59"/>
      <c r="H175" s="59"/>
      <c r="I175" s="39"/>
      <c r="J175" s="39"/>
      <c r="K175" s="39"/>
      <c r="L175" s="42"/>
    </row>
    <row r="176" spans="1:12" ht="23.25">
      <c r="A176" s="42"/>
      <c r="B176" s="40" t="s">
        <v>150</v>
      </c>
      <c r="C176" s="40"/>
      <c r="D176" s="39"/>
      <c r="E176" s="59"/>
      <c r="F176" s="59"/>
      <c r="G176" s="59"/>
      <c r="H176" s="59"/>
      <c r="I176" s="39"/>
      <c r="J176" s="39"/>
      <c r="K176" s="39"/>
      <c r="L176" s="42"/>
    </row>
    <row r="177" spans="1:12" ht="23.25">
      <c r="A177" s="42"/>
      <c r="B177" s="40" t="s">
        <v>151</v>
      </c>
      <c r="C177" s="40"/>
      <c r="D177" s="39"/>
      <c r="E177" s="59"/>
      <c r="F177" s="59"/>
      <c r="G177" s="59"/>
      <c r="H177" s="59"/>
      <c r="I177" s="39"/>
      <c r="J177" s="39"/>
      <c r="K177" s="39"/>
      <c r="L177" s="42"/>
    </row>
    <row r="178" spans="1:12" ht="23.25">
      <c r="A178" s="42"/>
      <c r="B178" s="40" t="s">
        <v>152</v>
      </c>
      <c r="C178" s="40"/>
      <c r="D178" s="39"/>
      <c r="E178" s="59"/>
      <c r="F178" s="59"/>
      <c r="G178" s="59"/>
      <c r="H178" s="59"/>
      <c r="I178" s="39"/>
      <c r="J178" s="39"/>
      <c r="K178" s="39"/>
      <c r="L178" s="42"/>
    </row>
    <row r="179" spans="1:12" ht="23.25">
      <c r="A179" s="42"/>
      <c r="B179" s="40" t="s">
        <v>153</v>
      </c>
      <c r="C179" s="40"/>
      <c r="D179" s="39"/>
      <c r="E179" s="59"/>
      <c r="F179" s="59"/>
      <c r="G179" s="59"/>
      <c r="H179" s="59"/>
      <c r="I179" s="39"/>
      <c r="J179" s="39"/>
      <c r="K179" s="39"/>
      <c r="L179" s="42"/>
    </row>
    <row r="180" spans="1:12" ht="23.25">
      <c r="A180" s="42"/>
      <c r="B180" s="61"/>
      <c r="C180" s="61"/>
      <c r="D180" s="56"/>
      <c r="E180" s="57"/>
      <c r="F180" s="57"/>
      <c r="G180" s="57"/>
      <c r="H180" s="57"/>
      <c r="I180" s="56"/>
      <c r="J180" s="56"/>
      <c r="K180" s="56"/>
      <c r="L180" s="42"/>
    </row>
    <row r="181" spans="1:12" ht="23.25">
      <c r="A181" s="63" t="s">
        <v>2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 t="s">
        <v>2</v>
      </c>
    </row>
    <row r="65440" spans="1:12" s="1" customFormat="1" ht="23.25">
      <c r="A65440" s="2"/>
      <c r="B65440" s="2"/>
      <c r="C65440" s="2"/>
      <c r="D65440" s="2"/>
      <c r="E65440" s="2"/>
      <c r="F65440" s="2"/>
      <c r="G65440" s="2"/>
      <c r="H65440" s="2"/>
      <c r="I65440" s="2"/>
      <c r="J65440" s="2"/>
      <c r="K65440" s="2"/>
      <c r="L65440" s="2"/>
    </row>
    <row r="65441" spans="1:12" s="1" customFormat="1" ht="23.25">
      <c r="A65441" s="2"/>
      <c r="B65441" s="2"/>
      <c r="C65441" s="2"/>
      <c r="D65441" s="2"/>
      <c r="E65441" s="2"/>
      <c r="F65441" s="2"/>
      <c r="G65441" s="2"/>
      <c r="H65441" s="2"/>
      <c r="I65441" s="2"/>
      <c r="J65441" s="2"/>
      <c r="K65441" s="3" t="s">
        <v>1</v>
      </c>
      <c r="L65441" s="2"/>
    </row>
    <row r="65442" spans="1:12" s="1" customFormat="1" ht="23.25">
      <c r="A65442" s="15"/>
      <c r="B65442" s="16"/>
      <c r="C65442" s="16"/>
      <c r="D65442" s="17" t="s">
        <v>18</v>
      </c>
      <c r="E65442" s="18"/>
      <c r="F65442" s="19"/>
      <c r="G65442" s="20" t="s">
        <v>20</v>
      </c>
      <c r="H65442" s="21"/>
      <c r="I65442" s="21"/>
      <c r="J65442" s="21"/>
      <c r="K65442" s="22"/>
      <c r="L65442" s="23"/>
    </row>
    <row r="65443" spans="1:12" s="1" customFormat="1" ht="23.25">
      <c r="A65443" s="15"/>
      <c r="B65443" s="14"/>
      <c r="C65443" s="14"/>
      <c r="D65443" s="11" t="s">
        <v>19</v>
      </c>
      <c r="E65443" s="12"/>
      <c r="F65443" s="13"/>
      <c r="G65443" s="10">
        <v>2000</v>
      </c>
      <c r="H65443" s="9">
        <v>2001</v>
      </c>
      <c r="I65443" s="24"/>
      <c r="J65443" s="24"/>
      <c r="K65443" s="25"/>
      <c r="L65443" s="23"/>
    </row>
    <row r="65444" spans="1:12" s="1" customFormat="1" ht="23.25">
      <c r="A65444" s="23"/>
      <c r="B65444" s="14" t="s">
        <v>25</v>
      </c>
      <c r="C65444" s="14" t="s">
        <v>24</v>
      </c>
      <c r="D65444" s="26"/>
      <c r="E65444" s="26"/>
      <c r="F65444" s="26" t="s">
        <v>23</v>
      </c>
      <c r="G65444" s="26"/>
      <c r="H65444" s="26"/>
      <c r="I65444" s="26"/>
      <c r="J65444" s="8" t="s">
        <v>15</v>
      </c>
      <c r="K65444" s="27"/>
      <c r="L65444" s="23"/>
    </row>
    <row r="65445" spans="1:12" s="1" customFormat="1" ht="23.25">
      <c r="A65445" s="23"/>
      <c r="B65445" s="14"/>
      <c r="C65445" s="14"/>
      <c r="D65445" s="28" t="s">
        <v>21</v>
      </c>
      <c r="E65445" s="28" t="s">
        <v>22</v>
      </c>
      <c r="F65445" s="26" t="s">
        <v>14</v>
      </c>
      <c r="G65445" s="26" t="s">
        <v>15</v>
      </c>
      <c r="H65445" s="26" t="s">
        <v>16</v>
      </c>
      <c r="I65445" s="26" t="s">
        <v>17</v>
      </c>
      <c r="J65445" s="26" t="s">
        <v>13</v>
      </c>
      <c r="K65445" s="26" t="s">
        <v>14</v>
      </c>
      <c r="L65445" s="23"/>
    </row>
    <row r="65446" spans="1:12" s="1" customFormat="1" ht="23.25">
      <c r="A65446" s="23"/>
      <c r="B65446" s="29"/>
      <c r="C65446" s="29"/>
      <c r="D65446" s="30" t="s">
        <v>5</v>
      </c>
      <c r="E65446" s="30" t="s">
        <v>6</v>
      </c>
      <c r="F65446" s="31" t="s">
        <v>7</v>
      </c>
      <c r="G65446" s="31" t="s">
        <v>8</v>
      </c>
      <c r="H65446" s="31" t="s">
        <v>9</v>
      </c>
      <c r="I65446" s="30" t="s">
        <v>10</v>
      </c>
      <c r="J65446" s="30" t="s">
        <v>11</v>
      </c>
      <c r="K65446" s="30" t="s">
        <v>12</v>
      </c>
      <c r="L65446" s="23"/>
    </row>
    <row r="65447" spans="1:12" s="1" customFormat="1" ht="23.25">
      <c r="A65447" s="2"/>
      <c r="B65447" s="6"/>
      <c r="C65447" s="6"/>
      <c r="D65447" s="33"/>
      <c r="E65447" s="34"/>
      <c r="F65447" s="34"/>
      <c r="G65447" s="34"/>
      <c r="H65447" s="34"/>
      <c r="I65447" s="4"/>
      <c r="J65447" s="4"/>
      <c r="K65447" s="4"/>
      <c r="L65447" s="2"/>
    </row>
    <row r="65448" spans="1:12" s="1" customFormat="1" ht="23.25">
      <c r="A65448" s="2"/>
      <c r="B65448" s="32"/>
      <c r="C65448" s="32"/>
      <c r="D65448" s="35"/>
      <c r="E65448" s="34"/>
      <c r="F65448" s="34"/>
      <c r="G65448" s="34"/>
      <c r="H65448" s="34"/>
      <c r="I65448" s="4"/>
      <c r="J65448" s="4"/>
      <c r="K65448" s="4"/>
      <c r="L65448" s="2"/>
    </row>
    <row r="65449" spans="1:12" s="1" customFormat="1" ht="23.25">
      <c r="A65449" s="2"/>
      <c r="B65449" s="32"/>
      <c r="C65449" s="32"/>
      <c r="D65449" s="35"/>
      <c r="E65449" s="34"/>
      <c r="F65449" s="34"/>
      <c r="G65449" s="34"/>
      <c r="H65449" s="34"/>
      <c r="I65449" s="4"/>
      <c r="J65449" s="4"/>
      <c r="K65449" s="4"/>
      <c r="L65449" s="2"/>
    </row>
    <row r="65450" spans="1:12" s="1" customFormat="1" ht="23.25">
      <c r="A65450" s="2"/>
      <c r="B65450" s="32"/>
      <c r="C65450" s="32"/>
      <c r="D65450" s="35"/>
      <c r="E65450" s="34"/>
      <c r="F65450" s="34"/>
      <c r="G65450" s="34"/>
      <c r="H65450" s="34"/>
      <c r="I65450" s="4"/>
      <c r="J65450" s="4"/>
      <c r="K65450" s="4"/>
      <c r="L65450" s="2"/>
    </row>
    <row r="65451" spans="1:12" s="1" customFormat="1" ht="23.25">
      <c r="A65451" s="2"/>
      <c r="B65451" s="32"/>
      <c r="C65451" s="32"/>
      <c r="D65451" s="35"/>
      <c r="E65451" s="34"/>
      <c r="F65451" s="34"/>
      <c r="G65451" s="34"/>
      <c r="H65451" s="34"/>
      <c r="I65451" s="4"/>
      <c r="J65451" s="4"/>
      <c r="K65451" s="4"/>
      <c r="L65451" s="2"/>
    </row>
    <row r="65452" spans="1:12" s="1" customFormat="1" ht="23.25">
      <c r="A65452" s="2"/>
      <c r="B65452" s="32"/>
      <c r="C65452" s="32"/>
      <c r="D65452" s="35"/>
      <c r="E65452" s="34"/>
      <c r="F65452" s="34"/>
      <c r="G65452" s="34"/>
      <c r="H65452" s="34"/>
      <c r="I65452" s="4"/>
      <c r="J65452" s="4"/>
      <c r="K65452" s="4"/>
      <c r="L65452" s="2"/>
    </row>
    <row r="65453" spans="1:12" s="1" customFormat="1" ht="23.25">
      <c r="A65453" s="2"/>
      <c r="B65453" s="32"/>
      <c r="C65453" s="32"/>
      <c r="D65453" s="35"/>
      <c r="E65453" s="34"/>
      <c r="F65453" s="34"/>
      <c r="G65453" s="34"/>
      <c r="H65453" s="34"/>
      <c r="I65453" s="4"/>
      <c r="J65453" s="4"/>
      <c r="K65453" s="4"/>
      <c r="L65453" s="2"/>
    </row>
    <row r="65454" spans="1:12" s="1" customFormat="1" ht="23.25">
      <c r="A65454" s="2"/>
      <c r="B65454" s="32"/>
      <c r="C65454" s="32"/>
      <c r="D65454" s="35"/>
      <c r="E65454" s="34"/>
      <c r="F65454" s="34"/>
      <c r="G65454" s="34"/>
      <c r="H65454" s="34"/>
      <c r="I65454" s="4"/>
      <c r="J65454" s="4"/>
      <c r="K65454" s="4"/>
      <c r="L65454" s="2"/>
    </row>
    <row r="65455" spans="1:12" s="1" customFormat="1" ht="23.25">
      <c r="A65455" s="2"/>
      <c r="B65455" s="32"/>
      <c r="C65455" s="32"/>
      <c r="D65455" s="35"/>
      <c r="E65455" s="34"/>
      <c r="F65455" s="34"/>
      <c r="G65455" s="34"/>
      <c r="H65455" s="34"/>
      <c r="I65455" s="4"/>
      <c r="J65455" s="4"/>
      <c r="K65455" s="4"/>
      <c r="L65455" s="2"/>
    </row>
    <row r="65456" spans="1:12" s="1" customFormat="1" ht="23.25">
      <c r="A65456" s="2"/>
      <c r="B65456" s="32"/>
      <c r="C65456" s="32"/>
      <c r="D65456" s="35"/>
      <c r="E65456" s="34"/>
      <c r="F65456" s="34"/>
      <c r="G65456" s="34"/>
      <c r="H65456" s="34"/>
      <c r="I65456" s="4"/>
      <c r="J65456" s="4"/>
      <c r="K65456" s="4"/>
      <c r="L65456" s="2"/>
    </row>
    <row r="65457" spans="1:12" s="1" customFormat="1" ht="23.25">
      <c r="A65457" s="2"/>
      <c r="B65457" s="32"/>
      <c r="C65457" s="32"/>
      <c r="D65457" s="35"/>
      <c r="E65457" s="34"/>
      <c r="F65457" s="34"/>
      <c r="G65457" s="34"/>
      <c r="H65457" s="34"/>
      <c r="I65457" s="4"/>
      <c r="J65457" s="4"/>
      <c r="K65457" s="4"/>
      <c r="L65457" s="2"/>
    </row>
    <row r="65458" spans="1:12" s="1" customFormat="1" ht="23.25">
      <c r="A65458" s="2"/>
      <c r="B65458" s="32"/>
      <c r="C65458" s="32"/>
      <c r="D65458" s="35"/>
      <c r="E65458" s="34"/>
      <c r="F65458" s="34"/>
      <c r="G65458" s="34"/>
      <c r="H65458" s="34"/>
      <c r="I65458" s="4"/>
      <c r="J65458" s="4"/>
      <c r="K65458" s="4"/>
      <c r="L65458" s="2"/>
    </row>
    <row r="65459" spans="1:12" s="1" customFormat="1" ht="23.25">
      <c r="A65459" s="2"/>
      <c r="B65459" s="32"/>
      <c r="C65459" s="32"/>
      <c r="D65459" s="35"/>
      <c r="E65459" s="34"/>
      <c r="F65459" s="34"/>
      <c r="G65459" s="34"/>
      <c r="H65459" s="34"/>
      <c r="I65459" s="4"/>
      <c r="J65459" s="4"/>
      <c r="K65459" s="4"/>
      <c r="L65459" s="2"/>
    </row>
    <row r="65460" spans="1:12" s="1" customFormat="1" ht="23.25">
      <c r="A65460" s="2"/>
      <c r="B65460" s="32"/>
      <c r="C65460" s="32"/>
      <c r="D65460" s="35"/>
      <c r="E65460" s="34"/>
      <c r="F65460" s="34"/>
      <c r="G65460" s="34"/>
      <c r="H65460" s="34"/>
      <c r="I65460" s="4"/>
      <c r="J65460" s="4"/>
      <c r="K65460" s="4"/>
      <c r="L65460" s="2"/>
    </row>
    <row r="65461" spans="1:12" s="1" customFormat="1" ht="23.25">
      <c r="A65461" s="2"/>
      <c r="B65461" s="32"/>
      <c r="C65461" s="32"/>
      <c r="D65461" s="35"/>
      <c r="E65461" s="34"/>
      <c r="F65461" s="34"/>
      <c r="G65461" s="34"/>
      <c r="H65461" s="34"/>
      <c r="I65461" s="4"/>
      <c r="J65461" s="4"/>
      <c r="K65461" s="4"/>
      <c r="L65461" s="2"/>
    </row>
    <row r="65462" spans="1:12" s="1" customFormat="1" ht="23.25">
      <c r="A65462" s="2"/>
      <c r="B65462" s="32"/>
      <c r="C65462" s="32"/>
      <c r="D65462" s="35"/>
      <c r="E65462" s="34"/>
      <c r="F65462" s="34"/>
      <c r="G65462" s="34"/>
      <c r="H65462" s="34"/>
      <c r="I65462" s="4"/>
      <c r="J65462" s="4"/>
      <c r="K65462" s="4"/>
      <c r="L65462" s="2"/>
    </row>
    <row r="65463" spans="1:12" s="1" customFormat="1" ht="23.25">
      <c r="A65463" s="2"/>
      <c r="B65463" s="32"/>
      <c r="C65463" s="32"/>
      <c r="D65463" s="35"/>
      <c r="E65463" s="34"/>
      <c r="F65463" s="34"/>
      <c r="G65463" s="34"/>
      <c r="H65463" s="34"/>
      <c r="I65463" s="4"/>
      <c r="J65463" s="4"/>
      <c r="K65463" s="4"/>
      <c r="L65463" s="2"/>
    </row>
    <row r="65464" spans="1:12" s="1" customFormat="1" ht="23.25">
      <c r="A65464" s="2"/>
      <c r="B65464" s="32"/>
      <c r="C65464" s="32"/>
      <c r="D65464" s="35"/>
      <c r="E65464" s="34"/>
      <c r="F65464" s="34"/>
      <c r="G65464" s="34"/>
      <c r="H65464" s="34"/>
      <c r="I65464" s="4"/>
      <c r="J65464" s="4"/>
      <c r="K65464" s="4"/>
      <c r="L65464" s="2"/>
    </row>
    <row r="65465" spans="1:12" s="1" customFormat="1" ht="23.25">
      <c r="A65465" s="2"/>
      <c r="B65465" s="32"/>
      <c r="C65465" s="32"/>
      <c r="D65465" s="35"/>
      <c r="E65465" s="34"/>
      <c r="F65465" s="34"/>
      <c r="G65465" s="34"/>
      <c r="H65465" s="34"/>
      <c r="I65465" s="4"/>
      <c r="J65465" s="4"/>
      <c r="K65465" s="4"/>
      <c r="L65465" s="2"/>
    </row>
    <row r="65466" spans="1:12" s="1" customFormat="1" ht="23.25">
      <c r="A65466" s="2"/>
      <c r="B65466" s="32"/>
      <c r="C65466" s="32"/>
      <c r="D65466" s="35"/>
      <c r="E65466" s="34"/>
      <c r="F65466" s="34"/>
      <c r="G65466" s="34"/>
      <c r="H65466" s="34"/>
      <c r="I65466" s="4"/>
      <c r="J65466" s="4"/>
      <c r="K65466" s="4"/>
      <c r="L65466" s="2"/>
    </row>
    <row r="65467" spans="1:12" s="1" customFormat="1" ht="23.25">
      <c r="A65467" s="2"/>
      <c r="B65467" s="32"/>
      <c r="C65467" s="32"/>
      <c r="D65467" s="35"/>
      <c r="E65467" s="34"/>
      <c r="F65467" s="34"/>
      <c r="G65467" s="34"/>
      <c r="H65467" s="34"/>
      <c r="I65467" s="4"/>
      <c r="J65467" s="4"/>
      <c r="K65467" s="4"/>
      <c r="L65467" s="2"/>
    </row>
    <row r="65468" spans="1:12" s="1" customFormat="1" ht="23.25">
      <c r="A65468" s="2"/>
      <c r="B65468" s="32"/>
      <c r="C65468" s="32"/>
      <c r="D65468" s="35"/>
      <c r="E65468" s="34"/>
      <c r="F65468" s="34"/>
      <c r="G65468" s="34"/>
      <c r="H65468" s="34"/>
      <c r="I65468" s="4"/>
      <c r="J65468" s="4"/>
      <c r="K65468" s="4"/>
      <c r="L65468" s="2"/>
    </row>
    <row r="65469" spans="1:12" s="1" customFormat="1" ht="23.25">
      <c r="A65469" s="2"/>
      <c r="B65469" s="32"/>
      <c r="C65469" s="32"/>
      <c r="D65469" s="35"/>
      <c r="E65469" s="34"/>
      <c r="F65469" s="34"/>
      <c r="G65469" s="34"/>
      <c r="H65469" s="34"/>
      <c r="I65469" s="4"/>
      <c r="J65469" s="4"/>
      <c r="K65469" s="4"/>
      <c r="L65469" s="2"/>
    </row>
    <row r="65470" spans="1:12" s="1" customFormat="1" ht="23.25">
      <c r="A65470" s="2"/>
      <c r="B65470" s="32"/>
      <c r="C65470" s="32"/>
      <c r="D65470" s="35"/>
      <c r="E65470" s="34"/>
      <c r="F65470" s="34"/>
      <c r="G65470" s="34"/>
      <c r="H65470" s="34"/>
      <c r="I65470" s="4"/>
      <c r="J65470" s="4"/>
      <c r="K65470" s="4"/>
      <c r="L65470" s="2"/>
    </row>
    <row r="65471" spans="1:12" s="1" customFormat="1" ht="23.25">
      <c r="A65471" s="2"/>
      <c r="B65471" s="32"/>
      <c r="C65471" s="32"/>
      <c r="D65471" s="35"/>
      <c r="E65471" s="34"/>
      <c r="F65471" s="34"/>
      <c r="G65471" s="34"/>
      <c r="H65471" s="34"/>
      <c r="I65471" s="4"/>
      <c r="J65471" s="4"/>
      <c r="K65471" s="4"/>
      <c r="L65471" s="2"/>
    </row>
    <row r="65472" spans="1:12" s="1" customFormat="1" ht="23.25">
      <c r="A65472" s="2"/>
      <c r="B65472" s="32"/>
      <c r="C65472" s="32"/>
      <c r="D65472" s="35"/>
      <c r="E65472" s="34"/>
      <c r="F65472" s="34"/>
      <c r="G65472" s="34"/>
      <c r="H65472" s="34"/>
      <c r="I65472" s="4"/>
      <c r="J65472" s="4"/>
      <c r="K65472" s="4"/>
      <c r="L65472" s="2"/>
    </row>
    <row r="65473" spans="1:12" s="1" customFormat="1" ht="23.25">
      <c r="A65473" s="2"/>
      <c r="B65473" s="32"/>
      <c r="C65473" s="32"/>
      <c r="D65473" s="35"/>
      <c r="E65473" s="34"/>
      <c r="F65473" s="34"/>
      <c r="G65473" s="34"/>
      <c r="H65473" s="34"/>
      <c r="I65473" s="4"/>
      <c r="J65473" s="4"/>
      <c r="K65473" s="4"/>
      <c r="L65473" s="2"/>
    </row>
    <row r="65474" spans="1:12" s="1" customFormat="1" ht="23.25">
      <c r="A65474" s="2"/>
      <c r="B65474" s="32"/>
      <c r="C65474" s="32"/>
      <c r="D65474" s="35"/>
      <c r="E65474" s="34"/>
      <c r="F65474" s="34"/>
      <c r="G65474" s="34"/>
      <c r="H65474" s="34"/>
      <c r="I65474" s="4"/>
      <c r="J65474" s="4"/>
      <c r="K65474" s="4"/>
      <c r="L65474" s="2"/>
    </row>
    <row r="65475" spans="1:12" s="1" customFormat="1" ht="23.25">
      <c r="A65475" s="2"/>
      <c r="B65475" s="32"/>
      <c r="C65475" s="32"/>
      <c r="D65475" s="35"/>
      <c r="E65475" s="34"/>
      <c r="F65475" s="34"/>
      <c r="G65475" s="34"/>
      <c r="H65475" s="34"/>
      <c r="I65475" s="4"/>
      <c r="J65475" s="4"/>
      <c r="K65475" s="4"/>
      <c r="L65475" s="2"/>
    </row>
    <row r="65476" spans="1:12" s="1" customFormat="1" ht="23.25">
      <c r="A65476" s="2"/>
      <c r="B65476" s="32"/>
      <c r="C65476" s="32"/>
      <c r="D65476" s="35"/>
      <c r="E65476" s="34"/>
      <c r="F65476" s="34"/>
      <c r="G65476" s="34"/>
      <c r="H65476" s="34"/>
      <c r="I65476" s="4"/>
      <c r="J65476" s="4"/>
      <c r="K65476" s="4"/>
      <c r="L65476" s="2"/>
    </row>
    <row r="65477" spans="1:12" s="1" customFormat="1" ht="23.25">
      <c r="A65477" s="2"/>
      <c r="B65477" s="32"/>
      <c r="C65477" s="32"/>
      <c r="D65477" s="35"/>
      <c r="E65477" s="34"/>
      <c r="F65477" s="34"/>
      <c r="G65477" s="34"/>
      <c r="H65477" s="34"/>
      <c r="I65477" s="4"/>
      <c r="J65477" s="4"/>
      <c r="K65477" s="4"/>
      <c r="L65477" s="2"/>
    </row>
    <row r="65478" spans="1:12" s="1" customFormat="1" ht="23.25">
      <c r="A65478" s="2"/>
      <c r="B65478" s="32"/>
      <c r="C65478" s="32"/>
      <c r="D65478" s="35"/>
      <c r="E65478" s="34"/>
      <c r="F65478" s="34"/>
      <c r="G65478" s="34"/>
      <c r="H65478" s="34"/>
      <c r="I65478" s="4"/>
      <c r="J65478" s="4"/>
      <c r="K65478" s="4"/>
      <c r="L65478" s="2"/>
    </row>
    <row r="65479" spans="1:12" s="1" customFormat="1" ht="23.25">
      <c r="A65479" s="2"/>
      <c r="B65479" s="32"/>
      <c r="C65479" s="32"/>
      <c r="D65479" s="35"/>
      <c r="E65479" s="34"/>
      <c r="F65479" s="34"/>
      <c r="G65479" s="34"/>
      <c r="H65479" s="34"/>
      <c r="I65479" s="4"/>
      <c r="J65479" s="4"/>
      <c r="K65479" s="4"/>
      <c r="L65479" s="2"/>
    </row>
    <row r="65480" spans="1:12" s="1" customFormat="1" ht="23.25">
      <c r="A65480" s="2"/>
      <c r="B65480" s="32"/>
      <c r="C65480" s="32"/>
      <c r="D65480" s="35"/>
      <c r="E65480" s="34"/>
      <c r="F65480" s="34"/>
      <c r="G65480" s="34"/>
      <c r="H65480" s="34"/>
      <c r="I65480" s="4"/>
      <c r="J65480" s="4"/>
      <c r="K65480" s="4"/>
      <c r="L65480" s="2"/>
    </row>
    <row r="65481" spans="1:12" s="1" customFormat="1" ht="23.25">
      <c r="A65481" s="2"/>
      <c r="B65481" s="32"/>
      <c r="C65481" s="32"/>
      <c r="D65481" s="35"/>
      <c r="E65481" s="34"/>
      <c r="F65481" s="34"/>
      <c r="G65481" s="34"/>
      <c r="H65481" s="34"/>
      <c r="I65481" s="4"/>
      <c r="J65481" s="4"/>
      <c r="K65481" s="4"/>
      <c r="L65481" s="2"/>
    </row>
    <row r="65482" spans="1:12" s="1" customFormat="1" ht="23.25">
      <c r="A65482" s="2"/>
      <c r="B65482" s="32"/>
      <c r="C65482" s="32"/>
      <c r="D65482" s="35"/>
      <c r="E65482" s="34"/>
      <c r="F65482" s="34"/>
      <c r="G65482" s="34"/>
      <c r="H65482" s="34"/>
      <c r="I65482" s="4"/>
      <c r="J65482" s="4"/>
      <c r="K65482" s="4"/>
      <c r="L65482" s="2"/>
    </row>
    <row r="65483" spans="1:12" s="1" customFormat="1" ht="23.25">
      <c r="A65483" s="2"/>
      <c r="B65483" s="32"/>
      <c r="C65483" s="32"/>
      <c r="D65483" s="35"/>
      <c r="E65483" s="34"/>
      <c r="F65483" s="34"/>
      <c r="G65483" s="34"/>
      <c r="H65483" s="34"/>
      <c r="I65483" s="4"/>
      <c r="J65483" s="4"/>
      <c r="K65483" s="4"/>
      <c r="L65483" s="2"/>
    </row>
    <row r="65484" spans="1:12" s="1" customFormat="1" ht="23.25">
      <c r="A65484" s="2"/>
      <c r="B65484" s="7"/>
      <c r="C65484" s="7"/>
      <c r="D65484" s="36"/>
      <c r="E65484" s="37"/>
      <c r="F65484" s="37"/>
      <c r="G65484" s="37"/>
      <c r="H65484" s="37"/>
      <c r="I65484" s="5"/>
      <c r="J65484" s="5"/>
      <c r="K65484" s="5"/>
      <c r="L65484" s="2"/>
    </row>
    <row r="65485" spans="1:12" ht="23.25">
      <c r="A65485" s="1" t="s">
        <v>2</v>
      </c>
      <c r="B65485" s="1"/>
      <c r="C65485" s="1"/>
      <c r="D65485" s="1"/>
      <c r="E65485" s="1"/>
      <c r="F65485" s="1"/>
      <c r="G65485" s="1"/>
      <c r="H65485" s="1"/>
      <c r="I65485" s="1"/>
      <c r="J65485" s="1"/>
      <c r="K65485" s="1"/>
      <c r="L65485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2002-05-30T16:59:48Z</cp:lastPrinted>
  <dcterms:created xsi:type="dcterms:W3CDTF">1999-01-27T18:48:21Z</dcterms:created>
  <dcterms:modified xsi:type="dcterms:W3CDTF">2002-06-07T03:10:23Z</dcterms:modified>
  <cp:category/>
  <cp:version/>
  <cp:contentType/>
  <cp:contentStatus/>
</cp:coreProperties>
</file>