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585" yWindow="-15" windowWidth="12630" windowHeight="12405"/>
  </bookViews>
  <sheets>
    <sheet name="Portada" sheetId="1" r:id="rId1"/>
    <sheet name="5 E002" sheetId="2" r:id="rId2"/>
    <sheet name="5 E003" sheetId="3" r:id="rId3"/>
  </sheets>
  <definedNames>
    <definedName name="_xlnm.Print_Area" localSheetId="1">'5 E002'!$B$1:$U$47</definedName>
    <definedName name="_xlnm.Print_Area" localSheetId="2">'5 E003'!$B$1:$U$45</definedName>
    <definedName name="_xlnm.Print_Area" localSheetId="0">Portada!$B$1:$AD$86</definedName>
    <definedName name="_xlnm.Print_Titles" localSheetId="1">'5 E002'!$1:$4</definedName>
    <definedName name="_xlnm.Print_Titles" localSheetId="2">'5 E003'!$1:$4</definedName>
    <definedName name="_xlnm.Print_Titles" localSheetId="0">Portada!$1:$4</definedName>
  </definedNames>
  <calcPr calcId="145621"/>
</workbook>
</file>

<file path=xl/calcChain.xml><?xml version="1.0" encoding="utf-8"?>
<calcChain xmlns="http://schemas.openxmlformats.org/spreadsheetml/2006/main">
  <c r="U27" i="2" l="1"/>
  <c r="U27" i="3" l="1"/>
  <c r="U26" i="3"/>
  <c r="U22" i="3"/>
  <c r="U21" i="3"/>
  <c r="U20" i="3"/>
  <c r="U19" i="3"/>
  <c r="U18" i="3"/>
  <c r="U17" i="3"/>
  <c r="U16" i="3"/>
  <c r="U15" i="3"/>
  <c r="U14" i="3"/>
  <c r="U13" i="3"/>
  <c r="U12" i="3"/>
  <c r="U11" i="3"/>
  <c r="U28" i="2"/>
  <c r="U23" i="2"/>
  <c r="U22" i="2"/>
  <c r="U21" i="2"/>
  <c r="U20" i="2"/>
  <c r="U19" i="2"/>
  <c r="U18" i="2"/>
  <c r="U17" i="2"/>
  <c r="U15" i="2"/>
  <c r="U14" i="2"/>
  <c r="U13" i="2"/>
  <c r="U12" i="2"/>
  <c r="U11" i="2"/>
</calcChain>
</file>

<file path=xl/sharedStrings.xml><?xml version="1.0" encoding="utf-8"?>
<sst xmlns="http://schemas.openxmlformats.org/spreadsheetml/2006/main" count="294" uniqueCount="164">
  <si>
    <t>Avance en los Indicadores de los Programas presupuestarios de la Administración Pública Federal</t>
  </si>
  <si>
    <t xml:space="preserve">    Ejercicio Fiscal 2013</t>
  </si>
  <si>
    <t>Ramo 05
Relaciones Exteriores</t>
  </si>
  <si>
    <t>Programas presupuestarios cuya MIR se incluye en el reporte</t>
  </si>
  <si>
    <t xml:space="preserve">E-002 Protección y asistencia consular
E-003 Expedición de pasaportes y servicios consulares
</t>
  </si>
  <si>
    <t>DATOS DEL PROGRAMA</t>
  </si>
  <si>
    <t>Programa presupuestario</t>
  </si>
  <si>
    <t>E002</t>
  </si>
  <si>
    <t>Protección y asistencia consular</t>
  </si>
  <si>
    <t>Ramo</t>
  </si>
  <si>
    <t>5</t>
  </si>
  <si>
    <t>Relaciones Exteriores</t>
  </si>
  <si>
    <t>Unidad responsable</t>
  </si>
  <si>
    <t>211-Dirección General de Protección a Mexicanos en el Exterior</t>
  </si>
  <si>
    <t>Enfoques transversales</t>
  </si>
  <si>
    <t>Clasificación Funcional</t>
  </si>
  <si>
    <t>Finalidad</t>
  </si>
  <si>
    <t>1 - Gobierno</t>
  </si>
  <si>
    <t>Función</t>
  </si>
  <si>
    <t>4 - Relaciones Exteriores</t>
  </si>
  <si>
    <t>Subfunción</t>
  </si>
  <si>
    <t>1 - Relaciones Exteriores</t>
  </si>
  <si>
    <t>Actividad Institucional</t>
  </si>
  <si>
    <t>3 - Protección, asistencia y servicios eficientes y suficientes para los mexicanos en el exterior o que viajan al exterior</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</si>
  <si>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</si>
  <si>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</si>
  <si>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</si>
  <si>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</si>
  <si>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</si>
  <si>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</si>
  <si>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</si>
  <si>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</si>
  <si>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</si>
  <si>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</si>
  <si>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</si>
  <si>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</si>
  <si>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</si>
  <si>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</si>
  <si>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</si>
  <si>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la defensa de los derechos de las personas de nacionalidad mexicana en el exterior, mediante la atención de casos de asistencia y protección consular.</t>
  </si>
  <si>
    <r>
      <t>Porcentaje de connacionales en el exterior, que solicitan asistencia y protección consular.</t>
    </r>
    <r>
      <rPr>
        <i/>
        <sz val="10"/>
        <color indexed="30"/>
        <rFont val="Soberana Sans"/>
        <family val="3"/>
      </rPr>
      <t xml:space="preserve">
</t>
    </r>
  </si>
  <si>
    <t>((Número de casos de asistencia y protección consular atendidos en el periodo de reporte)/(Número de casos de asistencia y protección consular atendidos en el año anterior))x100.</t>
  </si>
  <si>
    <t>Porcentaje</t>
  </si>
  <si>
    <t>Estratégico-Eficacia-Anual</t>
  </si>
  <si>
    <t>N/A</t>
  </si>
  <si>
    <t>Propósito</t>
  </si>
  <si>
    <t>Personas de nacionalidad mexicana, resuelven su problemática de asistencia y protección consular.</t>
  </si>
  <si>
    <r>
      <t>Porcentaje de casos de Asistencia Consular resueltos.</t>
    </r>
    <r>
      <rPr>
        <i/>
        <sz val="10"/>
        <color indexed="30"/>
        <rFont val="Soberana Sans"/>
        <family val="3"/>
      </rPr>
      <t xml:space="preserve">
Indicador Seleccionado</t>
    </r>
  </si>
  <si>
    <t xml:space="preserve">(Número de casos de asistencia consular resueltos favorablemente en el trimestre/Número de solicitudes de asistencia consular recibidos en el trimestre)x100  </t>
  </si>
  <si>
    <t>Estratégico-Eficacia-Trimestral</t>
  </si>
  <si>
    <t/>
  </si>
  <si>
    <r>
      <t>Porcentaje de casos de Protección Consular resueltos.</t>
    </r>
    <r>
      <rPr>
        <i/>
        <sz val="10"/>
        <color indexed="30"/>
        <rFont val="Soberana Sans"/>
        <family val="3"/>
      </rPr>
      <t xml:space="preserve">
Indicador Seleccionado</t>
    </r>
  </si>
  <si>
    <t xml:space="preserve">(Número de casos de protección consular resueltos favorablemente en el trimestre/Número de solicitudes de protección consular recibidos en el trimestre)x100.  </t>
  </si>
  <si>
    <t>Componente</t>
  </si>
  <si>
    <t>A Asistencia y protección consular en los ámbitos de Derechos humanos, Penal, Migratorio, Laboral, Civil y Administrativo, recibida por los conacionales en el exterior.</t>
  </si>
  <si>
    <r>
      <t>Porcentaje de Incremento  de Los mexicanos en el exterior que reciben Asistencia consular.</t>
    </r>
    <r>
      <rPr>
        <i/>
        <sz val="10"/>
        <color indexed="30"/>
        <rFont val="Soberana Sans"/>
        <family val="3"/>
      </rPr>
      <t xml:space="preserve">
</t>
    </r>
  </si>
  <si>
    <t>((Número de casos de asistencia consular atendidos en el  periodo  de reporte)/(Número de casos de asistencia consular atendidos en el año anterior))x100.</t>
  </si>
  <si>
    <t>Gestión-Eficiencia-Semestral</t>
  </si>
  <si>
    <r>
      <t>Porcentaje de Incremento  de los mexicanos en el exterior que reciben Protección Consular.</t>
    </r>
    <r>
      <rPr>
        <i/>
        <sz val="10"/>
        <color indexed="30"/>
        <rFont val="Soberana Sans"/>
        <family val="3"/>
      </rPr>
      <t xml:space="preserve">
</t>
    </r>
  </si>
  <si>
    <t>((Número de casos de protección consular atendidos en el perido de reporte) / (Número de casos de protección consular atendidos en el año anterior)) X 100.</t>
  </si>
  <si>
    <t>B La igualdad jurídica, los derechos humanos de las mujeres y la no discriminación, garantizados en el marco del programa de Equidad de Género.</t>
  </si>
  <si>
    <r>
      <t>Porcentaje de Atención y apoyo a casos de discriminación y derechos humanos.de connacionales en el exterior.</t>
    </r>
    <r>
      <rPr>
        <i/>
        <sz val="10"/>
        <color indexed="30"/>
        <rFont val="Soberana Sans"/>
        <family val="3"/>
      </rPr>
      <t xml:space="preserve">
</t>
    </r>
  </si>
  <si>
    <t>((Número de casos de protección consular, atendidos en el Programa de equidad de Género en el trimestre) / (Número de casos de protección consular, atendidos en el Programa de Equidad de Género, en el mismo periodo del año inmediato anterior)) X 100.</t>
  </si>
  <si>
    <t>Gestión-Eficacia-Semestral</t>
  </si>
  <si>
    <t>Actividad</t>
  </si>
  <si>
    <t>A 1 Atención a los mexicanos en el exterior mediante el seguimiento de casos de asistencia y protección consular.</t>
  </si>
  <si>
    <r>
      <t>Porcentaje de incremento de las gestiones realizadas para la atención de los casos de asistencia consular.</t>
    </r>
    <r>
      <rPr>
        <i/>
        <sz val="10"/>
        <color indexed="30"/>
        <rFont val="Soberana Sans"/>
        <family val="3"/>
      </rPr>
      <t xml:space="preserve">
</t>
    </r>
  </si>
  <si>
    <t>(Número de gestiones realizadas a los casos de asistencia consular, atendidos en el trimestre)/(Número de gestiones realizadas a los casos de asistencia consular, atendidos en el mismo periodo del año anterior))x100</t>
  </si>
  <si>
    <t>Gestión-Eficiencia-Trimestral</t>
  </si>
  <si>
    <r>
      <t>Porcentaje de incremento de las gestiones realizadas para la atención de los casos de protección consular.</t>
    </r>
    <r>
      <rPr>
        <i/>
        <sz val="10"/>
        <color indexed="30"/>
        <rFont val="Soberana Sans"/>
        <family val="3"/>
      </rPr>
      <t xml:space="preserve">
</t>
    </r>
  </si>
  <si>
    <t>((Número de gestiones realizadas a los casos de protección consular consular, atendidos en el trimestre)/(Número de gestiones realizadas a los casos de protección consular, atendidos en el año anterior)) X 100.</t>
  </si>
  <si>
    <t>B 2 Contribución para garantizar la equidad de género de conacionales víctimas de maltrato y trata de personas en el exterior.</t>
  </si>
  <si>
    <r>
      <t>Número de casos atendidos y apoyados de  mujeres, niñas, niños y adultos mayores en el exterior, en situación de maltrato.</t>
    </r>
    <r>
      <rPr>
        <i/>
        <sz val="10"/>
        <color indexed="30"/>
        <rFont val="Soberana Sans"/>
        <family val="3"/>
      </rPr>
      <t xml:space="preserve">
</t>
    </r>
  </si>
  <si>
    <t>Suma de casos de mujeres, niñas, niños y adultos mayores en situación de maltrato apoyadas en el periodo de reporte.</t>
  </si>
  <si>
    <t>Caso</t>
  </si>
  <si>
    <r>
      <t>Número de Connacionales en el exterior apoyados y repatriados en situación vulnerable.</t>
    </r>
    <r>
      <rPr>
        <i/>
        <sz val="10"/>
        <color indexed="30"/>
        <rFont val="Soberana Sans"/>
        <family val="3"/>
      </rPr>
      <t xml:space="preserve">
</t>
    </r>
  </si>
  <si>
    <t>Suma de casos de connacionales repatriados en situación vulnerable en el periodo de reporte.</t>
  </si>
  <si>
    <r>
      <t>Número de apoyos a connacionales en el exterior, víctimas de trata de personas.</t>
    </r>
    <r>
      <rPr>
        <i/>
        <sz val="10"/>
        <color indexed="30"/>
        <rFont val="Soberana Sans"/>
        <family val="3"/>
      </rPr>
      <t xml:space="preserve">
</t>
    </r>
  </si>
  <si>
    <t>Suma de casos de connacionales apoyados víctimas de trata de personas.en el periodo de reporte.</t>
  </si>
  <si>
    <r>
      <t>Número de casos atendidos y apoyados de mexicanas privadas de su libertad en el exterior.</t>
    </r>
    <r>
      <rPr>
        <i/>
        <sz val="10"/>
        <color indexed="30"/>
        <rFont val="Soberana Sans"/>
        <family val="3"/>
      </rPr>
      <t xml:space="preserve">
</t>
    </r>
  </si>
  <si>
    <t>Suma de casos de mexicanas presas, atendidas y apoyadas en el periodo de reporte.</t>
  </si>
  <si>
    <r>
      <t>Número de personal consular en Estados Unidos capacitado en materia de genero, derechos humanos y violencia contra las mujeres.</t>
    </r>
    <r>
      <rPr>
        <i/>
        <sz val="10"/>
        <color indexed="30"/>
        <rFont val="Soberana Sans"/>
        <family val="3"/>
      </rPr>
      <t xml:space="preserve">
</t>
    </r>
  </si>
  <si>
    <t>Suma de personal consular capacitado, en el periodo de reporte.</t>
  </si>
  <si>
    <t>Persona</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</si>
  <si>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</si>
  <si>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</si>
  <si>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</si>
  <si>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</si>
  <si>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</si>
  <si>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</si>
  <si>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</si>
  <si>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</si>
  <si>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</si>
  <si>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connacionales en el exterior, que solicitan asistencia y protección consular.
</t>
    </r>
    <r>
      <rPr>
        <sz val="10"/>
        <rFont val="Soberana Sans"/>
        <family val="2"/>
      </rPr>
      <t xml:space="preserve"> Causa : El endurecimiento de las leyes migratorias de los países receptores, así como  la aplicación de programas de repatriación, puestos en marcha unilateralmente por el país receptor, ademas de las particularidades del fenómeno migratorio, como la estancia sin documentación migratoria adecuada, conlleva al incremento en el número de conacionales que recibieron asistencia y protección consular. Efecto: No obstante la aplicación de estos programas realizados unilateralmente por el gobierno receptor, se sigue promoviendo la protección preventiva, consulados sobre ruedas y jornadas sabatinas, para acercar los servicios a las comunidades mexicanas, para que en la medida de lo posible, no se vean vulnerados su derechos.    Por otra parte, las representaciones consulares de México en el exterior orientan y asesoran a todo mexicano que necesite la asistencia consular. Por tal motivo, se sigue fortaleciendo la presencia consular en las fronteras de Estados Unidos con México, esto con el fin de atender y apoyar a cada uno de los conacionales repatriados. Otros Motivos:NO APLICA</t>
    </r>
  </si>
  <si>
    <r>
      <t xml:space="preserve">Porcentaje de casos de Asistencia Consular resueltos.
</t>
    </r>
    <r>
      <rPr>
        <sz val="10"/>
        <rFont val="Soberana Sans"/>
        <family val="2"/>
      </rPr>
      <t xml:space="preserve"> Causa : El endurecimiento de las Leyes actuales del país receptor, aunado al desconocimiento de las mismas por parte de nuestros conacionales y  la aplicación de programas de repatriaciones laterales, aplicados unilateralmente por el país receptor, son los principales motivos para que los conacionales se acerquen a las representaciones Diplomáticas/Consulares a solicitar la asistencia consular. Efecto: Fortalecimiento de los programas de promoción y difusión en materia de asistencia y protección consular.    Mayor presencia consular para la atención de todos aquellos mexicanos que requieren de la asistencia consular.    Las representaciones consulares de México en el exterior, realizan su mayor esfuerzo para lograr concluir satisfactoriamente los asuntos de asistencia consular, no obstante, la conclusión de los casos depende en su gran mayoria, del veredicto final de las autoridades extranjeras correspondientes. Otros Motivos:NO APLICA</t>
    </r>
  </si>
  <si>
    <r>
      <t xml:space="preserve">Porcentaje de casos de Protección Consular resueltos.
</t>
    </r>
    <r>
      <rPr>
        <sz val="10"/>
        <rFont val="Soberana Sans"/>
        <family val="2"/>
      </rPr>
      <t xml:space="preserve"> Causa : Los asuntos de protección consular, requieren de un elevado número de gestiones y de periodos de tiempo más extensos por ser asuntos clasificados en el ámbito penal, civil y migratorio, de ahí que aún siendo que las representaciones consulares de México en el exterior, realizan su mayor esfuerzo para lograr concluir satisfactoriamente los asuntos de protección, deben de esperar  en la mayoría de los casos los dictámenes o veredictos de las autoridades extranjeras, aunado a esto existen factores ajenos que salen del control de los funcionarios consulares, tales como las Leyes actuales del país receptor y el desconocimiento de las mismas por parte de nuestros conacionales.          Efecto: Fortalecimiento de la presencia consular para atender a todos aquellos mexicanos que requieren de la protección consular; no obstante la atención personalizada a los connacionales, la conclusión de casos depende generalmente de las autoridades extranjeras, motivo por el cual se refuerzan acciones para tratar de concluir satisfactoriamente un mayor número de asuntos de protección consular.    La calendarización oportuna por parte de las representaciones, para las visitas consulares a los centros de detención migratoria y penitenciarios, conlleva a una mejor atención, concluyendo favorablemente aquellos casos en los que solo se  requiere de orientación y asesoría.    Aún siendo que no se alcanzó la meta programada, se logró concluir el 90.3% de casos recibidos, el procentaje restante, continuan con estatus de pendiente, es decir se siguen realizando gestiones hasta llegar al término de los mismos. Otros Motivos:NO APLICA</t>
    </r>
  </si>
  <si>
    <r>
      <t xml:space="preserve">Porcentaje de Incremento  de Los mexicanos en el exterior que reciben Asistencia consular.
</t>
    </r>
    <r>
      <rPr>
        <sz val="10"/>
        <rFont val="Soberana Sans"/>
        <family val="2"/>
      </rPr>
      <t xml:space="preserve"> Causa : El endurecimiento de las leyes migratorias de los países receptores, así como  la aplicación de programas de repatriación, puestos en marcha unilateralmente por el país receptor, ademas de las particularidades del fenómeno migratorio, como la estancia sin documentación migratoria adecuada, conlleva al incremento en el número de connacionales que reciben orientación y asesoría  en materia de asistencia consular. Efecto: Fortalecimiento de  los programas de promoción y difusión de los servicios de protección, traen consigo un mayor número de nacionales mejor informados sobre sus derechos y obligaciones en los ámbitos migratorios, laborales y civiles.    Fortalecimiento de la presencia consular en las fronteras de Estados Unidos con México, para atender a todos los mexicanos que son repatriados a México y así detectar posibles violaciones a sus garantías individuales. Otros Motivos:NO APLICA</t>
    </r>
  </si>
  <si>
    <r>
      <t xml:space="preserve">Porcentaje de Incremento  de los mexicanos en el exterior que reciben Protección Consular.
</t>
    </r>
    <r>
      <rPr>
        <sz val="10"/>
        <rFont val="Soberana Sans"/>
        <family val="2"/>
      </rPr>
      <t xml:space="preserve"> Causa : La aplicación unilateral de programas de repatriaciones laterales, en la frontera de Estados Unidos con México y el endurecimiento de las leyes migratorias del país receptor, motiva al connacional a no exponerse a una detención, motivo por el cual la atención de casos de protección consular disminuye. Efecto: El reforzamiento en las campañas de promoción y difusión de la asistencia consular que ofrecen la representaciones consulares, motiva al nacional a respetar las leyes del país receptor  y un mayor acercamiento de los mexicanos a las representaciones consulares, motivando el decremento de casos de protección consular. No obstante lo anterior, se atendió el 97.6% en relación a la meta programada.    Por otra parte, el aumento de mexicanos mejor informados que hacen valer sus derechos, a raíz del conocimiento de sus derechos y obligaciones. Otros Motivos:NO APLICA </t>
    </r>
  </si>
  <si>
    <r>
      <t xml:space="preserve">Porcentaje de Atención y apoyo a casos de discriminación y derechos humanos.de connacionales en el exterior.
</t>
    </r>
    <r>
      <rPr>
        <sz val="10"/>
        <rFont val="Soberana Sans"/>
        <family val="2"/>
      </rPr>
      <t xml:space="preserve"> Causa : La Red consular de México, en colaboración con organizaciones de la sociedad civil especializada en atención a víctimas, ha reforzado las campañas de prevención. También han puesto en marcha acciones de difusión de información y realización de eventos comunitarios. Estas acciones incluyen información sobre los recursos que existen en cada circunscripción para la prevención y atención de las víctimas. Efecto: Las acciones realizadas tienen como consecuencia un mayor acercamiento de los mexicanos a las representaciones consulares, así como mexicanos mejor informados, previniendo a posibles víctimas.    Esto conlleva  a un mayor acercamiento de connacionales a las representaciones consulares, así como mexicanos mejor informados que hacen valer sus derechos. Otros Motivos:NO APLICA</t>
    </r>
  </si>
  <si>
    <r>
      <t xml:space="preserve">Porcentaje de incremento de las gestiones realizadas para la atención de los casos de asistencia consular.
</t>
    </r>
    <r>
      <rPr>
        <sz val="10"/>
        <rFont val="Soberana Sans"/>
        <family val="2"/>
      </rPr>
      <t xml:space="preserve"> Causa : El endurecimiento de las Leyes actuales del país receptor, el desconocimiento de las mismas por parte de nuestros connacionales, son los principales motivos para que los connacionales se acerquen a las representaciones Diplomáticas/Consulares a solicitar la asistencia consular, el aumento de asuntos de asistencia consular, se ve reflejada en más gestiones realizadas.    Por otra parte, las acciones realizadas en los casos de asistencia consular, varían conforme al desarrollo de los asuntos, lo que dificulta la programación de las metas. Efecto: La red Diplomática y consular de México en el exterior, continua realizando las gestiones necesarias para la conclusión satisfactoria de los asuntos de asistencia consular.    Esta Dirección General y las Delegaciones Foraneas de la SRE, se encuentran en constante comunicación con las Representaciones de México en el exterior, por tal motivo las gestiones realizadas van en aumento para este periodo de reporte. Otros Motivos:NO APLICA </t>
    </r>
  </si>
  <si>
    <r>
      <t xml:space="preserve">Porcentaje de incremento de las gestiones realizadas para la atención de los casos de protección consular.
</t>
    </r>
    <r>
      <rPr>
        <sz val="10"/>
        <rFont val="Soberana Sans"/>
        <family val="2"/>
      </rPr>
      <t xml:space="preserve"> Causa : Los asuntos de protección consular, requieren de un elevado número de gestiones y de periodos de tiempo más extensos por ser asuntos clasificados en los ámbitos penal, civil y migratorio, es por esto que el número de gestiones realizadas para la atención de casos de protección consular aumenta en relación con la meta programada Efecto: Reforzamiento en los programas de consulados sobre ruedas y móviles, jornadas sabatinas y jornadas comunitarias, en los cuales se promueve la asistencia y protección consular.    Esta Dirección General y las Delegaciones Foraneas de la SRE, se encuentran en constante comunicación con las Representaciones de México en el exterior, por lo anterior, para este periodo de reporte se logró revasar  la meta programada. Otros Motivos:NO APLICA</t>
    </r>
  </si>
  <si>
    <r>
      <t xml:space="preserve">Número de casos atendidos y apoyados de  mujeres, niñas, niños y adultos mayores en el exterior, en situación de maltrato.
</t>
    </r>
    <r>
      <rPr>
        <sz val="10"/>
        <rFont val="Soberana Sans"/>
        <family val="2"/>
      </rPr>
      <t xml:space="preserve"> Causa : La atención a la comunidad mexicana se ofrece a petición del propio interesado, y esta obedece en gran medida a las particularidades del fenómeno migratorio, como la estancia sin documentación migratoria adecuada, la aplicación de la legislación correspondiente, ambiente social antiinmigrante, acceso a los servicios sociales y de justicia. Efecto: Es prioridad de la red consular de México reforzar las actividades de protección preventiva, los trabajos de coordinación con las autoridades locales, cooperación con las organizaciones de la sociedad civil, difusión de información y realización de eventos comunitarios.    Mayor acercamiento de los mexicanos a las representaciones consulares, así como mexicanos mejor informados que hacen valer sus derechos. Otros Motivos:NO APLICA.</t>
    </r>
  </si>
  <si>
    <r>
      <t xml:space="preserve">Número de Connacionales en el exterior apoyados y repatriados en situación vulnerable.
</t>
    </r>
    <r>
      <rPr>
        <sz val="10"/>
        <rFont val="Soberana Sans"/>
        <family val="2"/>
      </rPr>
      <t xml:space="preserve"> Causa : La aplicación de programas de repatriaciones laterales, hacia las diferentes fronteras de Estados Unidos de América con México, programa aplicado unilateralmente por el gobierno estadounidense.    Reforzamiento en las campañas de promoción y difusión de la asistencia consular que ofrecen la representaciones consulares.  Efecto: El fortalecimiento de la presencia consular para atender a todos aquellos mexicanos en situación vulnerable, que requieren de la protección consular, conlleva a un mayor número de casos atendidos tanto en la frontera de Estados Unidos con México, como en el interior del territorio estadounidense.    La aplicación coordinada del Programa de Repatriación Segura, Digna y Humana entre el gobieno de México y el de Estados Unidos. Otros Motivos:NO APLICA</t>
    </r>
  </si>
  <si>
    <r>
      <t xml:space="preserve">Número de apoyos a connacionales en el exterior, víctimas de trata de personas.
</t>
    </r>
    <r>
      <rPr>
        <sz val="10"/>
        <rFont val="Soberana Sans"/>
        <family val="2"/>
      </rPr>
      <t xml:space="preserve"> Causa : El fenómeno del delito de trata encuentra especial vulnerabilidad entre la población migrante, al no contar con los documentos migratorios correspondientes para el libre tránsito en los países receptores Efecto: Es prioridad de la red consular de México reforzar las actividades de protección preventiva, los trabajos de coordinación con las autoridades locales, cooperación con las organizaciones de la sociedad civil, difusión de información y realización de eventos comunitarios. Otros Motivos:NO APLICA.</t>
    </r>
  </si>
  <si>
    <r>
      <t xml:space="preserve">Número de casos atendidos y apoyados de mexicanas privadas de su libertad en el exterior.
</t>
    </r>
    <r>
      <rPr>
        <sz val="10"/>
        <rFont val="Soberana Sans"/>
        <family val="2"/>
      </rPr>
      <t xml:space="preserve"> Causa : Reforzamiento en los programas de protección preventiva, da como resultado un mayor número de mexicanas mayor informadas y respetuosas de la ley.    No obstante que se continua con una mejor calendarización de visitas penintenciarias a centros de detención en donde se ubican nacionales del sexo femenino, la cifra de connacionales presas disminuyó en este periodo de reporte Efecto: Situación que se toma como benéfica para las mexicanas, al disminuir el número de connacionales detenidas por algún delito.     Atención personalizada para brindar la protección consular a todas aquellas mexicanas que se encuentran detenidas por diferentes delitos. Otros Motivos:NO APLICA.</t>
    </r>
  </si>
  <si>
    <r>
      <t xml:space="preserve">Número de personal consular en Estados Unidos capacitado en materia de genero, derechos humanos y violencia contra las mujeres.
</t>
    </r>
    <r>
      <rPr>
        <sz val="10"/>
        <rFont val="Soberana Sans"/>
        <family val="2"/>
      </rPr>
      <t xml:space="preserve"> Causa : En coordinación  con la Dirección General de Servicio Exterior y de Recursos Humanos, se implementó un programa ¿ad hoc¿ de capacitación para promover la transversalización de la perspectiva de género en los programas y labores realizadas por el personal de la SRE en México y en el exterior. Efecto: Proveer de herramientas orientadas a la inclusión de la perspectiva de género en el quehacer institucional así como prevención de la violencia de género. EL curso se centró en conceptos básicos de género, violencia y las políticas públicas con perspectiva de género, más la realización de un trabajo con propuestas efectivas para mejorar la asistencia y protección consular. Otros Motivos:NO APLICA.</t>
    </r>
  </si>
  <si>
    <t>E003</t>
  </si>
  <si>
    <t>Expedición de pasaportes y servicios consulares</t>
  </si>
  <si>
    <t>212-Dirección General de Servicios Consulares</t>
  </si>
  <si>
    <t>Contribuir a la protección de los derechos de los mexicanos en el exterior mediante la coordinación de la prestación de servicios consulares.</t>
  </si>
  <si>
    <r>
      <t>Porcentaje de documentos consulares expedidos a mexicanos.</t>
    </r>
    <r>
      <rPr>
        <i/>
        <sz val="10"/>
        <color indexed="30"/>
        <rFont val="Soberana Sans"/>
        <family val="3"/>
      </rPr>
      <t xml:space="preserve">
</t>
    </r>
  </si>
  <si>
    <t>(Número total de documentos consulares expedidos a mexicanos durante el año actual/Total de documentos consulares y migratorios expedidos en el año actual)x100</t>
  </si>
  <si>
    <t>Las representaciones de México en el exterior (RME´s) cuentan con los requerimientos necesarios para ofrecer servicios consulares y migratorios.</t>
  </si>
  <si>
    <r>
      <t>Número de actualizaciones de lineamientos para la expedición de documentos consulares y migratorios.</t>
    </r>
    <r>
      <rPr>
        <i/>
        <sz val="10"/>
        <color indexed="30"/>
        <rFont val="Soberana Sans"/>
        <family val="3"/>
      </rPr>
      <t xml:space="preserve">
</t>
    </r>
  </si>
  <si>
    <t>Sumatoria de todos los lineamientos modificados durante el año actual.</t>
  </si>
  <si>
    <t>Número de lineamientos</t>
  </si>
  <si>
    <t>A Personal capacitado en materia de documentación consular y migratoria.</t>
  </si>
  <si>
    <r>
      <t>Porcentaje del personal capacitado.</t>
    </r>
    <r>
      <rPr>
        <i/>
        <sz val="10"/>
        <color indexed="30"/>
        <rFont val="Soberana Sans"/>
        <family val="3"/>
      </rPr>
      <t xml:space="preserve">
</t>
    </r>
  </si>
  <si>
    <t>(Número total de empleados capacitados durante el periodo del año actual/Número total de empleados capacitados durante el periodo del año anteriorl)x100</t>
  </si>
  <si>
    <t>B Servicios Consulares proporcionados por las Representaciones de México en el Exterior.</t>
  </si>
  <si>
    <r>
      <t xml:space="preserve">Número de pasaportes y otros documentos consulares expedidos  </t>
    </r>
    <r>
      <rPr>
        <i/>
        <sz val="10"/>
        <color indexed="30"/>
        <rFont val="Soberana Sans"/>
        <family val="3"/>
      </rPr>
      <t xml:space="preserve">
Indicador Seleccionado</t>
    </r>
  </si>
  <si>
    <t>Sumatoria de pasaportes y otros documentos consulares expedidos en el periodo de reporte</t>
  </si>
  <si>
    <t>Número de documentos consulares</t>
  </si>
  <si>
    <t>Gestión-Eficacia-Trimestral</t>
  </si>
  <si>
    <t>C Sistemas informáticos implementados para la prestación de servicios consulares y migratorios.</t>
  </si>
  <si>
    <r>
      <t>Número de actualizaciones en los módulos que integran el sistema informático.</t>
    </r>
    <r>
      <rPr>
        <i/>
        <sz val="10"/>
        <color indexed="30"/>
        <rFont val="Soberana Sans"/>
        <family val="3"/>
      </rPr>
      <t xml:space="preserve">
</t>
    </r>
  </si>
  <si>
    <t>Sumatoria de todos las actualizaciones que forman parte del SIAC durante el año actual.</t>
  </si>
  <si>
    <t>Número de actualizaciones</t>
  </si>
  <si>
    <t>D Pasaportes expedidos como documento de identificación a los mexicanos .</t>
  </si>
  <si>
    <r>
      <t>Número de pasaportes expedidos durante el año en territorio nacional.</t>
    </r>
    <r>
      <rPr>
        <i/>
        <sz val="10"/>
        <color indexed="30"/>
        <rFont val="Soberana Sans"/>
        <family val="3"/>
      </rPr>
      <t xml:space="preserve">
</t>
    </r>
  </si>
  <si>
    <t>Sumatoria de pasaportes expedidos en territorio nacional durante el periodo en curso.</t>
  </si>
  <si>
    <t>Pasaporte</t>
  </si>
  <si>
    <t>A 1 Realización del Programa Anual de Capacitación.</t>
  </si>
  <si>
    <r>
      <t>Número de cursos de capacitación impartidos.</t>
    </r>
    <r>
      <rPr>
        <i/>
        <sz val="10"/>
        <color indexed="30"/>
        <rFont val="Soberana Sans"/>
        <family val="3"/>
      </rPr>
      <t xml:space="preserve">
</t>
    </r>
  </si>
  <si>
    <t>Sumatoria de cursos de capacitación durante el periodo de reporte.</t>
  </si>
  <si>
    <t>Número de cursos</t>
  </si>
  <si>
    <t>B 2 Seguimiento (administrativo) de programas especiales de prestación de servicios consulares.</t>
  </si>
  <si>
    <r>
      <t>Porcentaje de documentos consulares y migratorios expedidos en el marco de los programas especiales.</t>
    </r>
    <r>
      <rPr>
        <i/>
        <sz val="10"/>
        <color indexed="30"/>
        <rFont val="Soberana Sans"/>
        <family val="3"/>
      </rPr>
      <t xml:space="preserve">
</t>
    </r>
  </si>
  <si>
    <t>(Número de documentos consulares y migratorios expedidos en los eventos de los programas especiales durante el periodo de reporte/Total de documentos consulares y migratorios expedidos durante el período de reporte) x 100.</t>
  </si>
  <si>
    <t>C 3 Integración de Nuevos módulos en el Sistema Informático SIAC.</t>
  </si>
  <si>
    <r>
      <t xml:space="preserve">Número de módulos incorporados al SIAC </t>
    </r>
    <r>
      <rPr>
        <i/>
        <sz val="10"/>
        <color indexed="30"/>
        <rFont val="Soberana Sans"/>
        <family val="3"/>
      </rPr>
      <t xml:space="preserve">
</t>
    </r>
  </si>
  <si>
    <t>Sumatoria de los nuevos módulos durante el periodo de reporte.</t>
  </si>
  <si>
    <t>Número de módulos</t>
  </si>
  <si>
    <t>C 4 Sistematización de documentos consulares y migratorios expedidos por las Representaciones de México en el Exterior.</t>
  </si>
  <si>
    <r>
      <t>Porcentaje de documentos expedidos de manera sistematizada.</t>
    </r>
    <r>
      <rPr>
        <i/>
        <sz val="10"/>
        <color indexed="30"/>
        <rFont val="Soberana Sans"/>
        <family val="3"/>
      </rPr>
      <t xml:space="preserve">
</t>
    </r>
  </si>
  <si>
    <t>(Número de documentos consulares y migratorios expedidos de manera sistematizada durante el año actual/Total de documentos consulares y migratorios expedidos durante el año actual) X 100</t>
  </si>
  <si>
    <t>D 5 Expedición de pasaportes que cumplan con los estandares de seguridad.</t>
  </si>
  <si>
    <r>
      <t>Porcentaje de pasaportes emitidos a nivel nacional durante el periodo en curso.</t>
    </r>
    <r>
      <rPr>
        <i/>
        <sz val="10"/>
        <color indexed="30"/>
        <rFont val="Soberana Sans"/>
        <family val="3"/>
      </rPr>
      <t xml:space="preserve">
</t>
    </r>
  </si>
  <si>
    <t>((Número de pasaportes emitidos en territorio nacional durante el período actual)/(Número de pasaportes emitidos en territorio nacional durante en el año anterior)) X 100.</t>
  </si>
  <si>
    <t>D 6 Expedición de documentos públicos  para surtir efectos en el extranjero.</t>
  </si>
  <si>
    <r>
      <t>Porcentaje de legalizaciones emitidas a nivel nacional durante el periodo en curso.</t>
    </r>
    <r>
      <rPr>
        <i/>
        <sz val="10"/>
        <color indexed="30"/>
        <rFont val="Soberana Sans"/>
        <family val="3"/>
      </rPr>
      <t xml:space="preserve">
</t>
    </r>
  </si>
  <si>
    <t xml:space="preserve">((Número de legalizaciones emitidas en territorio nacional durante el periodo en curso)/(Número de legalizaciones emitidas en territorio nacional durante el año anterior))X100.  </t>
  </si>
  <si>
    <r>
      <t xml:space="preserve">Porcentaje de documentos consulares expedidos a mexicanos.
</t>
    </r>
    <r>
      <rPr>
        <sz val="10"/>
        <rFont val="Soberana Sans"/>
        <family val="2"/>
      </rPr>
      <t xml:space="preserve"> Causa : La demanda sufrió una reducción debido a que la reforma migratoria no tuvo el efecto que se esperaba en las representaciones de México en Estados Unidos. Efecto: Menor número de connacionales que solicitaron algún documento consular. Otros Motivos:</t>
    </r>
  </si>
  <si>
    <r>
      <t xml:space="preserve">Número de actualizaciones de lineamientos para la expedición de documentos consulares y migratorios.
</t>
    </r>
    <r>
      <rPr>
        <sz val="10"/>
        <rFont val="Soberana Sans"/>
        <family val="2"/>
      </rPr>
      <t xml:space="preserve"> Causa : Se realizaron 18 actualizaciones de disposiciones normativas con el propósito de armonizar requisitos y simplificar procedimientos, así como para uniformarlas con las actualizaciones de los sistemas de expedición de documentos. No se presentaron cambios durante el último semestre. Efecto: Se eficientiza, transparenta y actualiza el trabajo consular respecto a la expedición de Certificados, Visado a Documentos, Legalizaciones de Firmas y/o sellos, y los trámites de abanderamiento y dimisión de banderas de buques de Marina Mercante. Otros Motivos:</t>
    </r>
  </si>
  <si>
    <r>
      <t xml:space="preserve">Porcentaje del personal capacitado.
</t>
    </r>
    <r>
      <rPr>
        <sz val="10"/>
        <rFont val="Soberana Sans"/>
        <family val="2"/>
      </rPr>
      <t xml:space="preserve"> Causa : No se presentaron cambios al avance registrado en el primer semestre, debido a que actualmente la DGSC se encuentra en proceso de contratación del servicio de capacitación en línea con la UNAM para 2014. Lo anterior, a fin  de que se aprovechen al máximo los recursos destinados a este rubro y se amplíe la cobertura del personal capacitado.  Efecto: Se busca mejorar el servicio consular y ampliar la cobertura a todos los empleados del Servicio Exterior Mexicano y prestadores de servicios de todas las representaciones de México en el exterior. Otros Motivos:</t>
    </r>
  </si>
  <si>
    <r>
      <t xml:space="preserve">Número de pasaportes y otros documentos consulares expedidos  
</t>
    </r>
    <r>
      <rPr>
        <sz val="10"/>
        <rFont val="Soberana Sans"/>
        <family val="2"/>
      </rPr>
      <t xml:space="preserve"> Causa : La demanda sufrió una reducción debido a que la reforma migratoria no tuvo el efecto que se esperaba en las representaciones de México en Estados Unidos, especialmente en los  pasaportes, matrículas, registro civil y poderes notariales.  Dentro de los parámetros de semaforización. Efecto: Menor número de connacionales que solicitaron algún documento consular, Otros Motivos:</t>
    </r>
  </si>
  <si>
    <r>
      <t xml:space="preserve">Número de actualizaciones en los módulos que integran el sistema informático.
</t>
    </r>
    <r>
      <rPr>
        <sz val="10"/>
        <rFont val="Soberana Sans"/>
        <family val="2"/>
      </rPr>
      <t xml:space="preserve"> Causa : Se actualizo el Plan de trabajo en el cual se define el número de actualizaciones al Sistema del Siac conforme a las necesidades del proceso de prestación de servicios consulares.   Efecto: Los Módulos del SIAC actualizados permiten a las representaciones de México en el exterior trabajar de manera eficiente y con ello mejorar la prestación de servicios consulares y migratorios.   Otros Motivos:</t>
    </r>
  </si>
  <si>
    <r>
      <t xml:space="preserve">Número de pasaportes expedidos durante el año en territorio nacional.
</t>
    </r>
    <r>
      <rPr>
        <sz val="10"/>
        <rFont val="Soberana Sans"/>
        <family val="2"/>
      </rPr>
      <t xml:space="preserve"> Causa : La proporción de pasaportes emitidos en Territorio Nacional  fue menor debido a que son procesos que dependen de la demanda de los interesados. Efecto: No tiene un efecto adverso directo en el programa, por encontrarse dentro de los parámetros de semaforización Otros Motivos:</t>
    </r>
  </si>
  <si>
    <r>
      <t xml:space="preserve">Número de cursos de capacitación impartidos.
</t>
    </r>
    <r>
      <rPr>
        <sz val="10"/>
        <rFont val="Soberana Sans"/>
        <family val="2"/>
      </rPr>
      <t xml:space="preserve"> Causa : En 2013 se realizaron tres cursos: Curso de Capacitación Consular para personal del Servicio Exterior Mexicano en proceso de traslado dentro del Programa de Rotación 2013 (15-19 julio); Curso sobre Servicios Consulares para becarios de la Rama Técnico-Administrativa (12, 15 y 23 abril) y Curso sobre Servicios Consulares para becarios de la Rama Diplomático-Consular (4, 5, 8 y 9 julio).   La Dirección se encuentra en proceso de implementación de cursos en línea con ayuda de la UNAM a fin  de que sean proporcionados a todas las representaciones de México en el exterior.   Efecto: Lo anterior es con la finalidad de capacitar al personal de nuevo ingreso al Servicio Exterior Mexicano para la atención de sus nuevas funciones en materia consular y migratoria.   Otros Motivos:</t>
    </r>
  </si>
  <si>
    <r>
      <t xml:space="preserve">Porcentaje de documentos consulares y migratorios expedidos en el marco de los programas especiales.
</t>
    </r>
    <r>
      <rPr>
        <sz val="10"/>
        <rFont val="Soberana Sans"/>
        <family val="2"/>
      </rPr>
      <t xml:space="preserve"> Causa : El porcentaje de cumplimiento de este indicador es del 90.9%, esto refleja una ligera disminución comparada con la meta programada para este semestre, es resultado de eventos postergados por cuestiones de operación por parte de algunas representaciones. Efecto: Estabilidad en la demanda de expedición de documentos a mexicanos, toda vez que la diferencia con la meta no es relevante Otros Motivos:</t>
    </r>
  </si>
  <si>
    <r>
      <t xml:space="preserve">Número de módulos incorporados al SIAC 
</t>
    </r>
    <r>
      <rPr>
        <sz val="10"/>
        <rFont val="Soberana Sans"/>
        <family val="2"/>
      </rPr>
      <t xml:space="preserve"> Causa : Se encuentra en proceso el desarrollo los tres módulos que se programaron incorporar al SIAC . Por lo que el resultado de este indicador es 0. Efecto: En virtud que son módulos que no existen en el sistema, al momento no presenta efecto adverso a los usuarios Otros Motivos:</t>
    </r>
  </si>
  <si>
    <r>
      <t xml:space="preserve">Porcentaje de documentos expedidos de manera sistematizada.
</t>
    </r>
    <r>
      <rPr>
        <sz val="10"/>
        <rFont val="Soberana Sans"/>
        <family val="2"/>
      </rPr>
      <t xml:space="preserve"> Causa : La cifra registrada para el período enero- diciembre es de 48.47%, que representa el  94.04% respecto a la meta programada. El resultado de este indicador depende de la creación de los módulos restantes para la expedición de mayor número de documentos sistematizados, actualmente se está en proceso el Módulo de Poderes Notariales.    Efecto: Estabilidad en la demanda, debido a que la diferencia entre la cifra registrada y la meta estimada no es relevante.    Otros Motivos:</t>
    </r>
  </si>
  <si>
    <r>
      <t xml:space="preserve">Porcentaje de pasaportes emitidos a nivel nacional durante el periodo en curso.
</t>
    </r>
    <r>
      <rPr>
        <sz val="10"/>
        <rFont val="Soberana Sans"/>
        <family val="2"/>
      </rPr>
      <t xml:space="preserve"> Causa : La proporción de pasaportes emitidos en Territorio Nacional  fue menor debido a que son procesos que dependen de la demanda de los interesados. Efecto: No tiene un efecto adverso directo en el programa, por encontrarse dentro de los parámetros de semaforización Otros Motivos:</t>
    </r>
  </si>
  <si>
    <r>
      <t xml:space="preserve">Porcentaje de legalizaciones emitidas a nivel nacional durante el periodo en curso.
</t>
    </r>
    <r>
      <rPr>
        <sz val="10"/>
        <rFont val="Soberana Sans"/>
        <family val="2"/>
      </rPr>
      <t xml:space="preserve"> Causa :  La proporción de documentos públicos emitidos en Territorio Nacional de manera automatizada, en comparación con los expedidos durante el año 2012 fue menor debido a que son procesos que depende de la demanda de los interesados. Efecto: No tiene un efecto adverso directo en el programa  Otros Motivos:</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</si>
</sst>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style="thin">
        <color rgb="FF000000"/>
      </left>
      <right/>
      <top style="thick">
        <color rgb="FF969696"/>
      </top>
      <bottom/>
      <diagonal/>
    </border>
    <border>
      <left style="thin">
        <color rgb="FF000000"/>
      </left>
      <right/>
      <top/>
      <bottom/>
      <diagonal/>
    </border>
    <border>
      <left style="thin">
        <color rgb="FF000000"/>
      </left>
      <right/>
      <top/>
      <bottom style="thick">
        <color rgb="FF000000"/>
      </bottom>
      <diagonal/>
    </border>
    <border>
      <left style="medium">
        <color rgb="FF000000"/>
      </left>
      <right style="thin">
        <color rgb="FF000000"/>
      </right>
      <top style="thick">
        <color rgb="FF969696"/>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5"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6" xfId="0" applyFont="1" applyFill="1" applyBorder="1" applyAlignment="1">
      <alignment horizontal="center" vertical="center" wrapText="1"/>
    </xf>
    <xf numFmtId="0" fontId="19" fillId="0" borderId="0" xfId="0" applyFont="1" applyAlignment="1">
      <alignment vertical="top" wrapText="1"/>
    </xf>
    <xf numFmtId="0" fontId="18" fillId="0" borderId="37" xfId="0" applyFont="1" applyFill="1" applyBorder="1" applyAlignment="1">
      <alignment vertical="top" wrapText="1"/>
    </xf>
    <xf numFmtId="4" fontId="19" fillId="0" borderId="38" xfId="0" applyNumberFormat="1" applyFont="1" applyBorder="1" applyAlignment="1">
      <alignment horizontal="right" vertical="top" wrapText="1"/>
    </xf>
    <xf numFmtId="0" fontId="18" fillId="0" borderId="40" xfId="0" applyFont="1" applyFill="1" applyBorder="1" applyAlignment="1">
      <alignment vertical="top" wrapText="1"/>
    </xf>
    <xf numFmtId="4" fontId="19" fillId="0" borderId="41" xfId="0" applyNumberFormat="1" applyFont="1" applyBorder="1" applyAlignment="1">
      <alignment horizontal="right" vertical="top" wrapText="1"/>
    </xf>
    <xf numFmtId="3" fontId="19" fillId="0" borderId="41" xfId="0" applyNumberFormat="1" applyFont="1" applyBorder="1" applyAlignment="1">
      <alignment horizontal="right" vertical="top" wrapText="1"/>
    </xf>
    <xf numFmtId="3" fontId="0" fillId="0" borderId="0" xfId="0" applyNumberFormat="1" applyAlignment="1">
      <alignment vertical="top" wrapText="1"/>
    </xf>
    <xf numFmtId="0" fontId="25" fillId="36" borderId="43"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4" xfId="0" applyFont="1" applyFill="1" applyBorder="1" applyAlignment="1">
      <alignment vertical="center" wrapText="1"/>
    </xf>
    <xf numFmtId="0" fontId="18" fillId="36" borderId="26" xfId="0" applyFont="1" applyFill="1" applyBorder="1" applyAlignment="1">
      <alignment horizontal="center" vertical="center" wrapText="1"/>
    </xf>
    <xf numFmtId="0" fontId="25" fillId="36" borderId="45" xfId="0" applyFont="1" applyFill="1" applyBorder="1" applyAlignment="1">
      <alignment horizontal="centerContinuous" vertical="center"/>
    </xf>
    <xf numFmtId="0" fontId="26" fillId="36" borderId="46" xfId="0" applyFont="1" applyFill="1" applyBorder="1" applyAlignment="1">
      <alignment horizontal="centerContinuous" vertical="center"/>
    </xf>
    <xf numFmtId="0" fontId="26" fillId="36" borderId="46" xfId="0" applyFont="1" applyFill="1" applyBorder="1" applyAlignment="1">
      <alignment horizontal="centerContinuous" vertical="center" wrapText="1"/>
    </xf>
    <xf numFmtId="0" fontId="18" fillId="36" borderId="47" xfId="0" applyFont="1" applyFill="1" applyBorder="1" applyAlignment="1">
      <alignment horizontal="center" vertical="center" wrapText="1"/>
    </xf>
    <xf numFmtId="0" fontId="18" fillId="36" borderId="48" xfId="0" applyFont="1" applyFill="1" applyBorder="1" applyAlignment="1">
      <alignment horizontal="center" vertical="center" wrapText="1"/>
    </xf>
    <xf numFmtId="0" fontId="18" fillId="0" borderId="50" xfId="0" applyFont="1" applyBorder="1" applyAlignment="1">
      <alignment horizontal="justify" vertical="top" wrapText="1"/>
    </xf>
    <xf numFmtId="0" fontId="0" fillId="0" borderId="50" xfId="0" applyBorder="1" applyAlignment="1">
      <alignment vertical="top" wrapText="1"/>
    </xf>
    <xf numFmtId="4" fontId="0" fillId="0" borderId="50" xfId="0" applyNumberFormat="1" applyBorder="1" applyAlignment="1">
      <alignment vertical="top" wrapText="1"/>
    </xf>
    <xf numFmtId="0" fontId="18" fillId="0" borderId="53" xfId="0" applyFont="1" applyBorder="1" applyAlignment="1">
      <alignment horizontal="justify" vertical="top" wrapText="1"/>
    </xf>
    <xf numFmtId="0" fontId="0" fillId="0" borderId="53" xfId="0" applyBorder="1" applyAlignment="1">
      <alignment vertical="top" wrapText="1"/>
    </xf>
    <xf numFmtId="4" fontId="0" fillId="0" borderId="53" xfId="0" applyNumberFormat="1" applyBorder="1" applyAlignment="1">
      <alignment vertical="top" wrapText="1"/>
    </xf>
    <xf numFmtId="3" fontId="19" fillId="0" borderId="38" xfId="0" applyNumberFormat="1" applyFont="1" applyBorder="1" applyAlignment="1">
      <alignment horizontal="right" vertical="top" wrapText="1"/>
    </xf>
    <xf numFmtId="2" fontId="0" fillId="0" borderId="39" xfId="0" applyNumberFormat="1" applyBorder="1" applyAlignment="1">
      <alignment horizontal="right" vertical="top" wrapText="1"/>
    </xf>
    <xf numFmtId="2" fontId="0" fillId="0" borderId="42" xfId="0" applyNumberFormat="1" applyBorder="1" applyAlignment="1">
      <alignment horizontal="right" vertical="top" wrapText="1"/>
    </xf>
    <xf numFmtId="2" fontId="0" fillId="0" borderId="42" xfId="0" applyNumberFormat="1" applyFill="1" applyBorder="1" applyAlignment="1">
      <alignment horizontal="right" vertical="top" wrapText="1"/>
    </xf>
    <xf numFmtId="4" fontId="0" fillId="0" borderId="50" xfId="0" applyNumberFormat="1" applyFill="1" applyBorder="1" applyAlignment="1">
      <alignment horizontal="right" vertical="top" wrapText="1"/>
    </xf>
    <xf numFmtId="4" fontId="19" fillId="0" borderId="51"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62"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19" xfId="0" applyFont="1" applyFill="1" applyBorder="1" applyAlignment="1">
      <alignment horizontal="center" vertical="center" wrapText="1"/>
    </xf>
    <xf numFmtId="0" fontId="18" fillId="36" borderId="59" xfId="0" applyFont="1" applyFill="1" applyBorder="1" applyAlignment="1">
      <alignment horizontal="center" vertical="center" wrapText="1"/>
    </xf>
    <xf numFmtId="0" fontId="18" fillId="36" borderId="14" xfId="0" applyFont="1" applyFill="1" applyBorder="1" applyAlignment="1">
      <alignment horizontal="center" vertical="center" wrapText="1"/>
    </xf>
    <xf numFmtId="0" fontId="18" fillId="36" borderId="44" xfId="0" applyFont="1" applyFill="1" applyBorder="1" applyAlignment="1">
      <alignment horizontal="center" vertical="center" wrapText="1"/>
    </xf>
    <xf numFmtId="0" fontId="18" fillId="36" borderId="60"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61"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27"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4" xfId="0" applyFont="1" applyFill="1" applyBorder="1" applyAlignment="1">
      <alignment horizontal="center" vertical="top"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0" fillId="0" borderId="38" xfId="0" applyFill="1" applyBorder="1" applyAlignment="1">
      <alignment horizontal="justify" vertical="top" wrapText="1"/>
    </xf>
    <xf numFmtId="0" fontId="0" fillId="0" borderId="41" xfId="0"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41" xfId="0" applyFont="1" applyFill="1" applyBorder="1" applyAlignment="1">
      <alignment horizontal="justify" vertical="top" wrapText="1"/>
    </xf>
    <xf numFmtId="0" fontId="18" fillId="0" borderId="42" xfId="0" applyFont="1" applyFill="1" applyBorder="1" applyAlignment="1">
      <alignment horizontal="justify" vertical="top" wrapText="1"/>
    </xf>
    <xf numFmtId="0" fontId="18" fillId="0" borderId="49" xfId="0" applyFont="1" applyBorder="1" applyAlignment="1">
      <alignment horizontal="justify" vertical="top" wrapText="1"/>
    </xf>
    <xf numFmtId="0" fontId="18" fillId="0" borderId="50" xfId="0" applyFont="1" applyBorder="1" applyAlignment="1">
      <alignment horizontal="justify" vertical="top" wrapText="1"/>
    </xf>
    <xf numFmtId="0" fontId="18" fillId="0" borderId="52" xfId="0" applyFont="1" applyBorder="1" applyAlignment="1">
      <alignment horizontal="justify" vertical="top" wrapText="1"/>
    </xf>
    <xf numFmtId="0" fontId="18" fillId="0" borderId="53" xfId="0" applyFont="1" applyBorder="1" applyAlignment="1">
      <alignment horizontal="justify" vertical="top" wrapText="1"/>
    </xf>
    <xf numFmtId="0" fontId="18" fillId="0" borderId="54" xfId="0" applyFont="1" applyFill="1" applyBorder="1" applyAlignment="1">
      <alignment horizontal="justify" vertical="top" wrapText="1"/>
    </xf>
    <xf numFmtId="0" fontId="18" fillId="0" borderId="38" xfId="0" applyFont="1" applyFill="1" applyBorder="1" applyAlignment="1">
      <alignment horizontal="justify" vertical="top" wrapText="1"/>
    </xf>
    <xf numFmtId="0" fontId="18" fillId="0" borderId="55" xfId="0" applyFont="1" applyFill="1" applyBorder="1" applyAlignment="1">
      <alignment horizontal="justify" vertical="top" wrapText="1"/>
    </xf>
    <xf numFmtId="0" fontId="18" fillId="0" borderId="56"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57" xfId="0" applyFont="1" applyFill="1" applyBorder="1" applyAlignment="1">
      <alignment horizontal="justify"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abSelected="1" view="pageBreakPreview" zoomScale="70" zoomScaleNormal="80" zoomScaleSheetLayoutView="70" workbookViewId="0">
      <selection activeCell="B11" sqref="B11:AD34"/>
    </sheetView>
  </sheetViews>
  <sheetFormatPr baseColWidth="10" defaultColWidth="5" defaultRowHeight="12.75" x14ac:dyDescent="0.2"/>
  <cols>
    <col min="1" max="1" width="3.5" style="1" customWidth="1"/>
    <col min="2" max="16384" width="5" style="1"/>
  </cols>
  <sheetData>
    <row r="1" spans="2:30" s="2" customFormat="1" ht="48" customHeight="1" x14ac:dyDescent="0.2">
      <c r="B1" s="50" t="s">
        <v>0</v>
      </c>
      <c r="C1" s="50"/>
      <c r="D1" s="50"/>
      <c r="E1" s="50"/>
      <c r="F1" s="50"/>
      <c r="G1" s="50"/>
      <c r="H1" s="50"/>
      <c r="I1" s="50"/>
      <c r="J1" s="50"/>
      <c r="K1" s="50"/>
      <c r="L1" s="50"/>
      <c r="M1" s="50"/>
      <c r="N1" s="50"/>
      <c r="O1" s="50"/>
      <c r="P1" s="50"/>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1" t="s">
        <v>2</v>
      </c>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row>
    <row r="12" spans="2:30" ht="13.5" customHeight="1" x14ac:dyDescent="0.2">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row>
    <row r="13" spans="2:30" ht="13.5" customHeight="1" x14ac:dyDescent="0.2">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row>
    <row r="14" spans="2:30" ht="13.5" customHeight="1" x14ac:dyDescent="0.2">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2:30" ht="13.5" customHeight="1" x14ac:dyDescent="0.2">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row>
    <row r="16" spans="2:30" ht="13.5" customHeight="1" x14ac:dyDescent="0.2">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row>
    <row r="17" spans="2:30" ht="13.5" customHeight="1" x14ac:dyDescent="0.2">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row>
    <row r="18" spans="2:30" ht="13.5" customHeight="1" x14ac:dyDescent="0.2">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row>
    <row r="19" spans="2:30" ht="13.5" customHeight="1" x14ac:dyDescent="0.2">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row>
    <row r="20" spans="2:30" ht="13.5" customHeight="1" x14ac:dyDescent="0.2">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2:30" ht="13.5" customHeight="1" x14ac:dyDescent="0.2">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row>
    <row r="22" spans="2:30" ht="13.5" customHeight="1" x14ac:dyDescent="0.2">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row>
    <row r="23" spans="2:30" ht="13.5" customHeight="1" x14ac:dyDescent="0.2">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row>
    <row r="24" spans="2:30" ht="13.5" customHeight="1" x14ac:dyDescent="0.2">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row>
    <row r="25" spans="2:30" ht="13.5" customHeight="1" x14ac:dyDescent="0.2">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row>
    <row r="26" spans="2:30" ht="13.5" customHeight="1" x14ac:dyDescent="0.2">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2:30" ht="13.5" customHeight="1" x14ac:dyDescent="0.2">
      <c r="B27" s="51"/>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row>
    <row r="28" spans="2:30" ht="13.5" customHeight="1" x14ac:dyDescent="0.2">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row>
    <row r="29" spans="2:30" ht="13.5" customHeight="1" x14ac:dyDescent="0.2">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row>
    <row r="30" spans="2:30" ht="13.5" customHeight="1" x14ac:dyDescent="0.2">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row>
    <row r="31" spans="2:30" ht="13.5" customHeight="1" x14ac:dyDescent="0.2">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row>
    <row r="32" spans="2:30" ht="13.5" customHeight="1" x14ac:dyDescent="0.2">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2:30" ht="13.5" customHeight="1" x14ac:dyDescent="0.2">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row>
    <row r="34" spans="2:30" ht="13.5" customHeight="1" x14ac:dyDescent="0.2">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2" t="s">
        <v>3</v>
      </c>
      <c r="E49" s="52"/>
      <c r="F49" s="52"/>
      <c r="G49" s="52"/>
      <c r="H49" s="52"/>
      <c r="I49" s="52"/>
      <c r="J49" s="52"/>
      <c r="K49" s="52"/>
      <c r="L49" s="52"/>
      <c r="M49" s="52"/>
      <c r="N49" s="52"/>
      <c r="O49" s="52"/>
      <c r="P49" s="52"/>
      <c r="Q49" s="52"/>
      <c r="R49" s="52"/>
      <c r="S49" s="52"/>
      <c r="T49" s="52"/>
      <c r="U49" s="52"/>
      <c r="V49" s="52"/>
      <c r="W49" s="52"/>
      <c r="X49" s="52"/>
      <c r="Y49" s="52"/>
      <c r="Z49" s="52"/>
      <c r="AA49" s="52"/>
      <c r="AB49" s="52"/>
    </row>
    <row r="50" spans="4:28" ht="13.5" customHeight="1" x14ac:dyDescent="0.2">
      <c r="D50" s="53" t="s">
        <v>4</v>
      </c>
      <c r="E50" s="53"/>
      <c r="F50" s="53"/>
      <c r="G50" s="53"/>
      <c r="H50" s="53"/>
      <c r="I50" s="53"/>
      <c r="J50" s="53"/>
      <c r="K50" s="53"/>
      <c r="L50" s="53"/>
      <c r="M50" s="53"/>
      <c r="N50" s="53"/>
      <c r="O50" s="53"/>
      <c r="P50" s="53"/>
      <c r="Q50" s="53"/>
      <c r="R50" s="53"/>
      <c r="S50" s="53"/>
      <c r="T50" s="53"/>
      <c r="U50" s="53"/>
      <c r="V50" s="53"/>
      <c r="W50" s="53"/>
      <c r="X50" s="53"/>
      <c r="Y50" s="53"/>
      <c r="Z50" s="53"/>
      <c r="AA50" s="53"/>
      <c r="AB50" s="53"/>
    </row>
    <row r="51" spans="4:28" ht="13.5" customHeight="1" x14ac:dyDescent="0.2">
      <c r="D51" s="53"/>
      <c r="E51" s="53"/>
      <c r="F51" s="53"/>
      <c r="G51" s="53"/>
      <c r="H51" s="53"/>
      <c r="I51" s="53"/>
      <c r="J51" s="53"/>
      <c r="K51" s="53"/>
      <c r="L51" s="53"/>
      <c r="M51" s="53"/>
      <c r="N51" s="53"/>
      <c r="O51" s="53"/>
      <c r="P51" s="53"/>
      <c r="Q51" s="53"/>
      <c r="R51" s="53"/>
      <c r="S51" s="53"/>
      <c r="T51" s="53"/>
      <c r="U51" s="53"/>
      <c r="V51" s="53"/>
      <c r="W51" s="53"/>
      <c r="X51" s="53"/>
      <c r="Y51" s="53"/>
      <c r="Z51" s="53"/>
      <c r="AA51" s="53"/>
      <c r="AB51" s="53"/>
    </row>
    <row r="52" spans="4:28" ht="13.5" customHeight="1" x14ac:dyDescent="0.2">
      <c r="D52" s="53"/>
      <c r="E52" s="53"/>
      <c r="F52" s="53"/>
      <c r="G52" s="53"/>
      <c r="H52" s="53"/>
      <c r="I52" s="53"/>
      <c r="J52" s="53"/>
      <c r="K52" s="53"/>
      <c r="L52" s="53"/>
      <c r="M52" s="53"/>
      <c r="N52" s="53"/>
      <c r="O52" s="53"/>
      <c r="P52" s="53"/>
      <c r="Q52" s="53"/>
      <c r="R52" s="53"/>
      <c r="S52" s="53"/>
      <c r="T52" s="53"/>
      <c r="U52" s="53"/>
      <c r="V52" s="53"/>
      <c r="W52" s="53"/>
      <c r="X52" s="53"/>
      <c r="Y52" s="53"/>
      <c r="Z52" s="53"/>
      <c r="AA52" s="53"/>
      <c r="AB52" s="53"/>
    </row>
    <row r="53" spans="4:28" ht="13.5" customHeight="1" x14ac:dyDescent="0.2">
      <c r="D53" s="53"/>
      <c r="E53" s="53"/>
      <c r="F53" s="53"/>
      <c r="G53" s="53"/>
      <c r="H53" s="53"/>
      <c r="I53" s="53"/>
      <c r="J53" s="53"/>
      <c r="K53" s="53"/>
      <c r="L53" s="53"/>
      <c r="M53" s="53"/>
      <c r="N53" s="53"/>
      <c r="O53" s="53"/>
      <c r="P53" s="53"/>
      <c r="Q53" s="53"/>
      <c r="R53" s="53"/>
      <c r="S53" s="53"/>
      <c r="T53" s="53"/>
      <c r="U53" s="53"/>
      <c r="V53" s="53"/>
      <c r="W53" s="53"/>
      <c r="X53" s="53"/>
      <c r="Y53" s="53"/>
      <c r="Z53" s="53"/>
      <c r="AA53" s="53"/>
      <c r="AB53" s="53"/>
    </row>
    <row r="54" spans="4:28" ht="13.5" customHeight="1" x14ac:dyDescent="0.2">
      <c r="D54" s="53"/>
      <c r="E54" s="53"/>
      <c r="F54" s="53"/>
      <c r="G54" s="53"/>
      <c r="H54" s="53"/>
      <c r="I54" s="53"/>
      <c r="J54" s="53"/>
      <c r="K54" s="53"/>
      <c r="L54" s="53"/>
      <c r="M54" s="53"/>
      <c r="N54" s="53"/>
      <c r="O54" s="53"/>
      <c r="P54" s="53"/>
      <c r="Q54" s="53"/>
      <c r="R54" s="53"/>
      <c r="S54" s="53"/>
      <c r="T54" s="53"/>
      <c r="U54" s="53"/>
      <c r="V54" s="53"/>
      <c r="W54" s="53"/>
      <c r="X54" s="53"/>
      <c r="Y54" s="53"/>
      <c r="Z54" s="53"/>
      <c r="AA54" s="53"/>
      <c r="AB54" s="53"/>
    </row>
    <row r="55" spans="4:28" ht="13.5" customHeight="1" x14ac:dyDescent="0.2">
      <c r="D55" s="53"/>
      <c r="E55" s="53"/>
      <c r="F55" s="53"/>
      <c r="G55" s="53"/>
      <c r="H55" s="53"/>
      <c r="I55" s="53"/>
      <c r="J55" s="53"/>
      <c r="K55" s="53"/>
      <c r="L55" s="53"/>
      <c r="M55" s="53"/>
      <c r="N55" s="53"/>
      <c r="O55" s="53"/>
      <c r="P55" s="53"/>
      <c r="Q55" s="53"/>
      <c r="R55" s="53"/>
      <c r="S55" s="53"/>
      <c r="T55" s="53"/>
      <c r="U55" s="53"/>
      <c r="V55" s="53"/>
      <c r="W55" s="53"/>
      <c r="X55" s="53"/>
      <c r="Y55" s="53"/>
      <c r="Z55" s="53"/>
      <c r="AA55" s="53"/>
      <c r="AB55" s="53"/>
    </row>
    <row r="56" spans="4:28" ht="13.5" customHeight="1" x14ac:dyDescent="0.2">
      <c r="D56" s="53"/>
      <c r="E56" s="53"/>
      <c r="F56" s="53"/>
      <c r="G56" s="53"/>
      <c r="H56" s="53"/>
      <c r="I56" s="53"/>
      <c r="J56" s="53"/>
      <c r="K56" s="53"/>
      <c r="L56" s="53"/>
      <c r="M56" s="53"/>
      <c r="N56" s="53"/>
      <c r="O56" s="53"/>
      <c r="P56" s="53"/>
      <c r="Q56" s="53"/>
      <c r="R56" s="53"/>
      <c r="S56" s="53"/>
      <c r="T56" s="53"/>
      <c r="U56" s="53"/>
      <c r="V56" s="53"/>
      <c r="W56" s="53"/>
      <c r="X56" s="53"/>
      <c r="Y56" s="53"/>
      <c r="Z56" s="53"/>
      <c r="AA56" s="53"/>
      <c r="AB56" s="53"/>
    </row>
    <row r="57" spans="4:28" ht="13.5" customHeight="1" x14ac:dyDescent="0.2">
      <c r="D57" s="53"/>
      <c r="E57" s="53"/>
      <c r="F57" s="53"/>
      <c r="G57" s="53"/>
      <c r="H57" s="53"/>
      <c r="I57" s="53"/>
      <c r="J57" s="53"/>
      <c r="K57" s="53"/>
      <c r="L57" s="53"/>
      <c r="M57" s="53"/>
      <c r="N57" s="53"/>
      <c r="O57" s="53"/>
      <c r="P57" s="53"/>
      <c r="Q57" s="53"/>
      <c r="R57" s="53"/>
      <c r="S57" s="53"/>
      <c r="T57" s="53"/>
      <c r="U57" s="53"/>
      <c r="V57" s="53"/>
      <c r="W57" s="53"/>
      <c r="X57" s="53"/>
      <c r="Y57" s="53"/>
      <c r="Z57" s="53"/>
      <c r="AA57" s="53"/>
      <c r="AB57" s="53"/>
    </row>
    <row r="58" spans="4:28" ht="13.5" customHeight="1" x14ac:dyDescent="0.2">
      <c r="D58" s="53"/>
      <c r="E58" s="53"/>
      <c r="F58" s="53"/>
      <c r="G58" s="53"/>
      <c r="H58" s="53"/>
      <c r="I58" s="53"/>
      <c r="J58" s="53"/>
      <c r="K58" s="53"/>
      <c r="L58" s="53"/>
      <c r="M58" s="53"/>
      <c r="N58" s="53"/>
      <c r="O58" s="53"/>
      <c r="P58" s="53"/>
      <c r="Q58" s="53"/>
      <c r="R58" s="53"/>
      <c r="S58" s="53"/>
      <c r="T58" s="53"/>
      <c r="U58" s="53"/>
      <c r="V58" s="53"/>
      <c r="W58" s="53"/>
      <c r="X58" s="53"/>
      <c r="Y58" s="53"/>
      <c r="Z58" s="53"/>
      <c r="AA58" s="53"/>
      <c r="AB58" s="53"/>
    </row>
    <row r="59" spans="4:28" ht="13.5" customHeight="1" x14ac:dyDescent="0.2">
      <c r="D59" s="53"/>
      <c r="E59" s="53"/>
      <c r="F59" s="53"/>
      <c r="G59" s="53"/>
      <c r="H59" s="53"/>
      <c r="I59" s="53"/>
      <c r="J59" s="53"/>
      <c r="K59" s="53"/>
      <c r="L59" s="53"/>
      <c r="M59" s="53"/>
      <c r="N59" s="53"/>
      <c r="O59" s="53"/>
      <c r="P59" s="53"/>
      <c r="Q59" s="53"/>
      <c r="R59" s="53"/>
      <c r="S59" s="53"/>
      <c r="T59" s="53"/>
      <c r="U59" s="53"/>
      <c r="V59" s="53"/>
      <c r="W59" s="53"/>
      <c r="X59" s="53"/>
      <c r="Y59" s="53"/>
      <c r="Z59" s="53"/>
      <c r="AA59" s="53"/>
      <c r="AB59" s="53"/>
    </row>
    <row r="60" spans="4:28" ht="13.5" customHeight="1" x14ac:dyDescent="0.2">
      <c r="D60" s="53"/>
      <c r="E60" s="53"/>
      <c r="F60" s="53"/>
      <c r="G60" s="53"/>
      <c r="H60" s="53"/>
      <c r="I60" s="53"/>
      <c r="J60" s="53"/>
      <c r="K60" s="53"/>
      <c r="L60" s="53"/>
      <c r="M60" s="53"/>
      <c r="N60" s="53"/>
      <c r="O60" s="53"/>
      <c r="P60" s="53"/>
      <c r="Q60" s="53"/>
      <c r="R60" s="53"/>
      <c r="S60" s="53"/>
      <c r="T60" s="53"/>
      <c r="U60" s="53"/>
      <c r="V60" s="53"/>
      <c r="W60" s="53"/>
      <c r="X60" s="53"/>
      <c r="Y60" s="53"/>
      <c r="Z60" s="53"/>
      <c r="AA60" s="53"/>
      <c r="AB60" s="53"/>
    </row>
    <row r="61" spans="4:28" ht="13.5" customHeight="1" x14ac:dyDescent="0.2">
      <c r="D61" s="53"/>
      <c r="E61" s="53"/>
      <c r="F61" s="53"/>
      <c r="G61" s="53"/>
      <c r="H61" s="53"/>
      <c r="I61" s="53"/>
      <c r="J61" s="53"/>
      <c r="K61" s="53"/>
      <c r="L61" s="53"/>
      <c r="M61" s="53"/>
      <c r="N61" s="53"/>
      <c r="O61" s="53"/>
      <c r="P61" s="53"/>
      <c r="Q61" s="53"/>
      <c r="R61" s="53"/>
      <c r="S61" s="53"/>
      <c r="T61" s="53"/>
      <c r="U61" s="53"/>
      <c r="V61" s="53"/>
      <c r="W61" s="53"/>
      <c r="X61" s="53"/>
      <c r="Y61" s="53"/>
      <c r="Z61" s="53"/>
      <c r="AA61" s="53"/>
      <c r="AB61" s="53"/>
    </row>
    <row r="62" spans="4:28" ht="13.5" customHeight="1" x14ac:dyDescent="0.2">
      <c r="D62" s="53"/>
      <c r="E62" s="53"/>
      <c r="F62" s="53"/>
      <c r="G62" s="53"/>
      <c r="H62" s="53"/>
      <c r="I62" s="53"/>
      <c r="J62" s="53"/>
      <c r="K62" s="53"/>
      <c r="L62" s="53"/>
      <c r="M62" s="53"/>
      <c r="N62" s="53"/>
      <c r="O62" s="53"/>
      <c r="P62" s="53"/>
      <c r="Q62" s="53"/>
      <c r="R62" s="53"/>
      <c r="S62" s="53"/>
      <c r="T62" s="53"/>
      <c r="U62" s="53"/>
      <c r="V62" s="53"/>
      <c r="W62" s="53"/>
      <c r="X62" s="53"/>
      <c r="Y62" s="53"/>
      <c r="Z62" s="53"/>
      <c r="AA62" s="53"/>
      <c r="AB62" s="53"/>
    </row>
    <row r="63" spans="4:28" ht="13.5" customHeight="1" x14ac:dyDescent="0.2">
      <c r="D63" s="53"/>
      <c r="E63" s="53"/>
      <c r="F63" s="53"/>
      <c r="G63" s="53"/>
      <c r="H63" s="53"/>
      <c r="I63" s="53"/>
      <c r="J63" s="53"/>
      <c r="K63" s="53"/>
      <c r="L63" s="53"/>
      <c r="M63" s="53"/>
      <c r="N63" s="53"/>
      <c r="O63" s="53"/>
      <c r="P63" s="53"/>
      <c r="Q63" s="53"/>
      <c r="R63" s="53"/>
      <c r="S63" s="53"/>
      <c r="T63" s="53"/>
      <c r="U63" s="53"/>
      <c r="V63" s="53"/>
      <c r="W63" s="53"/>
      <c r="X63" s="53"/>
      <c r="Y63" s="53"/>
      <c r="Z63" s="53"/>
      <c r="AA63" s="53"/>
      <c r="AB63" s="53"/>
    </row>
    <row r="64" spans="4:28" ht="13.5" customHeight="1" x14ac:dyDescent="0.2">
      <c r="D64" s="53"/>
      <c r="E64" s="53"/>
      <c r="F64" s="53"/>
      <c r="G64" s="53"/>
      <c r="H64" s="53"/>
      <c r="I64" s="53"/>
      <c r="J64" s="53"/>
      <c r="K64" s="53"/>
      <c r="L64" s="53"/>
      <c r="M64" s="53"/>
      <c r="N64" s="53"/>
      <c r="O64" s="53"/>
      <c r="P64" s="53"/>
      <c r="Q64" s="53"/>
      <c r="R64" s="53"/>
      <c r="S64" s="53"/>
      <c r="T64" s="53"/>
      <c r="U64" s="53"/>
      <c r="V64" s="53"/>
      <c r="W64" s="53"/>
      <c r="X64" s="53"/>
      <c r="Y64" s="53"/>
      <c r="Z64" s="53"/>
      <c r="AA64" s="53"/>
      <c r="AB64" s="53"/>
    </row>
    <row r="65" spans="4:28" ht="13.5" customHeight="1" x14ac:dyDescent="0.2">
      <c r="D65" s="53"/>
      <c r="E65" s="53"/>
      <c r="F65" s="53"/>
      <c r="G65" s="53"/>
      <c r="H65" s="53"/>
      <c r="I65" s="53"/>
      <c r="J65" s="53"/>
      <c r="K65" s="53"/>
      <c r="L65" s="53"/>
      <c r="M65" s="53"/>
      <c r="N65" s="53"/>
      <c r="O65" s="53"/>
      <c r="P65" s="53"/>
      <c r="Q65" s="53"/>
      <c r="R65" s="53"/>
      <c r="S65" s="53"/>
      <c r="T65" s="53"/>
      <c r="U65" s="53"/>
      <c r="V65" s="53"/>
      <c r="W65" s="53"/>
      <c r="X65" s="53"/>
      <c r="Y65" s="53"/>
      <c r="Z65" s="53"/>
      <c r="AA65" s="53"/>
      <c r="AB65" s="53"/>
    </row>
    <row r="66" spans="4:28" ht="13.5" customHeight="1" x14ac:dyDescent="0.2">
      <c r="D66" s="53"/>
      <c r="E66" s="53"/>
      <c r="F66" s="53"/>
      <c r="G66" s="53"/>
      <c r="H66" s="53"/>
      <c r="I66" s="53"/>
      <c r="J66" s="53"/>
      <c r="K66" s="53"/>
      <c r="L66" s="53"/>
      <c r="M66" s="53"/>
      <c r="N66" s="53"/>
      <c r="O66" s="53"/>
      <c r="P66" s="53"/>
      <c r="Q66" s="53"/>
      <c r="R66" s="53"/>
      <c r="S66" s="53"/>
      <c r="T66" s="53"/>
      <c r="U66" s="53"/>
      <c r="V66" s="53"/>
      <c r="W66" s="53"/>
      <c r="X66" s="53"/>
      <c r="Y66" s="53"/>
      <c r="Z66" s="53"/>
      <c r="AA66" s="53"/>
      <c r="AB66" s="53"/>
    </row>
    <row r="67" spans="4:28" ht="13.5" customHeight="1" x14ac:dyDescent="0.2">
      <c r="D67" s="53"/>
      <c r="E67" s="53"/>
      <c r="F67" s="53"/>
      <c r="G67" s="53"/>
      <c r="H67" s="53"/>
      <c r="I67" s="53"/>
      <c r="J67" s="53"/>
      <c r="K67" s="53"/>
      <c r="L67" s="53"/>
      <c r="M67" s="53"/>
      <c r="N67" s="53"/>
      <c r="O67" s="53"/>
      <c r="P67" s="53"/>
      <c r="Q67" s="53"/>
      <c r="R67" s="53"/>
      <c r="S67" s="53"/>
      <c r="T67" s="53"/>
      <c r="U67" s="53"/>
      <c r="V67" s="53"/>
      <c r="W67" s="53"/>
      <c r="X67" s="53"/>
      <c r="Y67" s="53"/>
      <c r="Z67" s="53"/>
      <c r="AA67" s="53"/>
      <c r="AB67" s="53"/>
    </row>
    <row r="68" spans="4:28" ht="13.5" customHeight="1" x14ac:dyDescent="0.2">
      <c r="D68" s="53"/>
      <c r="E68" s="53"/>
      <c r="F68" s="53"/>
      <c r="G68" s="53"/>
      <c r="H68" s="53"/>
      <c r="I68" s="53"/>
      <c r="J68" s="53"/>
      <c r="K68" s="53"/>
      <c r="L68" s="53"/>
      <c r="M68" s="53"/>
      <c r="N68" s="53"/>
      <c r="O68" s="53"/>
      <c r="P68" s="53"/>
      <c r="Q68" s="53"/>
      <c r="R68" s="53"/>
      <c r="S68" s="53"/>
      <c r="T68" s="53"/>
      <c r="U68" s="53"/>
      <c r="V68" s="53"/>
      <c r="W68" s="53"/>
      <c r="X68" s="53"/>
      <c r="Y68" s="53"/>
      <c r="Z68" s="53"/>
      <c r="AA68" s="53"/>
      <c r="AB68" s="53"/>
    </row>
    <row r="69" spans="4:28" ht="13.5" customHeight="1" x14ac:dyDescent="0.2">
      <c r="D69" s="53"/>
      <c r="E69" s="53"/>
      <c r="F69" s="53"/>
      <c r="G69" s="53"/>
      <c r="H69" s="53"/>
      <c r="I69" s="53"/>
      <c r="J69" s="53"/>
      <c r="K69" s="53"/>
      <c r="L69" s="53"/>
      <c r="M69" s="53"/>
      <c r="N69" s="53"/>
      <c r="O69" s="53"/>
      <c r="P69" s="53"/>
      <c r="Q69" s="53"/>
      <c r="R69" s="53"/>
      <c r="S69" s="53"/>
      <c r="T69" s="53"/>
      <c r="U69" s="53"/>
      <c r="V69" s="53"/>
      <c r="W69" s="53"/>
      <c r="X69" s="53"/>
      <c r="Y69" s="53"/>
      <c r="Z69" s="53"/>
      <c r="AA69" s="53"/>
      <c r="AB69" s="53"/>
    </row>
    <row r="70" spans="4:28" ht="13.5" customHeight="1" x14ac:dyDescent="0.2">
      <c r="D70" s="53"/>
      <c r="E70" s="53"/>
      <c r="F70" s="53"/>
      <c r="G70" s="53"/>
      <c r="H70" s="53"/>
      <c r="I70" s="53"/>
      <c r="J70" s="53"/>
      <c r="K70" s="53"/>
      <c r="L70" s="53"/>
      <c r="M70" s="53"/>
      <c r="N70" s="53"/>
      <c r="O70" s="53"/>
      <c r="P70" s="53"/>
      <c r="Q70" s="53"/>
      <c r="R70" s="53"/>
      <c r="S70" s="53"/>
      <c r="T70" s="53"/>
      <c r="U70" s="53"/>
      <c r="V70" s="53"/>
      <c r="W70" s="53"/>
      <c r="X70" s="53"/>
      <c r="Y70" s="53"/>
      <c r="Z70" s="53"/>
      <c r="AA70" s="53"/>
      <c r="AB70" s="53"/>
    </row>
    <row r="71" spans="4:28" ht="13.5" customHeight="1" x14ac:dyDescent="0.2">
      <c r="D71" s="53"/>
      <c r="E71" s="53"/>
      <c r="F71" s="53"/>
      <c r="G71" s="53"/>
      <c r="H71" s="53"/>
      <c r="I71" s="53"/>
      <c r="J71" s="53"/>
      <c r="K71" s="53"/>
      <c r="L71" s="53"/>
      <c r="M71" s="53"/>
      <c r="N71" s="53"/>
      <c r="O71" s="53"/>
      <c r="P71" s="53"/>
      <c r="Q71" s="53"/>
      <c r="R71" s="53"/>
      <c r="S71" s="53"/>
      <c r="T71" s="53"/>
      <c r="U71" s="53"/>
      <c r="V71" s="53"/>
      <c r="W71" s="53"/>
      <c r="X71" s="53"/>
      <c r="Y71" s="53"/>
      <c r="Z71" s="53"/>
      <c r="AA71" s="53"/>
      <c r="AB71" s="53"/>
    </row>
    <row r="72" spans="4:28" ht="13.5" customHeight="1" x14ac:dyDescent="0.2">
      <c r="D72" s="53"/>
      <c r="E72" s="53"/>
      <c r="F72" s="53"/>
      <c r="G72" s="53"/>
      <c r="H72" s="53"/>
      <c r="I72" s="53"/>
      <c r="J72" s="53"/>
      <c r="K72" s="53"/>
      <c r="L72" s="53"/>
      <c r="M72" s="53"/>
      <c r="N72" s="53"/>
      <c r="O72" s="53"/>
      <c r="P72" s="53"/>
      <c r="Q72" s="53"/>
      <c r="R72" s="53"/>
      <c r="S72" s="53"/>
      <c r="T72" s="53"/>
      <c r="U72" s="53"/>
      <c r="V72" s="53"/>
      <c r="W72" s="53"/>
      <c r="X72" s="53"/>
      <c r="Y72" s="53"/>
      <c r="Z72" s="53"/>
      <c r="AA72" s="53"/>
      <c r="AB72" s="53"/>
    </row>
    <row r="73" spans="4:28" ht="13.5" customHeight="1" x14ac:dyDescent="0.2">
      <c r="D73" s="53"/>
      <c r="E73" s="53"/>
      <c r="F73" s="53"/>
      <c r="G73" s="53"/>
      <c r="H73" s="53"/>
      <c r="I73" s="53"/>
      <c r="J73" s="53"/>
      <c r="K73" s="53"/>
      <c r="L73" s="53"/>
      <c r="M73" s="53"/>
      <c r="N73" s="53"/>
      <c r="O73" s="53"/>
      <c r="P73" s="53"/>
      <c r="Q73" s="53"/>
      <c r="R73" s="53"/>
      <c r="S73" s="53"/>
      <c r="T73" s="53"/>
      <c r="U73" s="53"/>
      <c r="V73" s="53"/>
      <c r="W73" s="53"/>
      <c r="X73" s="53"/>
      <c r="Y73" s="53"/>
      <c r="Z73" s="53"/>
      <c r="AA73" s="53"/>
      <c r="AB73" s="53"/>
    </row>
    <row r="74" spans="4:28" ht="13.5" customHeight="1" x14ac:dyDescent="0.2">
      <c r="D74" s="53"/>
      <c r="E74" s="53"/>
      <c r="F74" s="53"/>
      <c r="G74" s="53"/>
      <c r="H74" s="53"/>
      <c r="I74" s="53"/>
      <c r="J74" s="53"/>
      <c r="K74" s="53"/>
      <c r="L74" s="53"/>
      <c r="M74" s="53"/>
      <c r="N74" s="53"/>
      <c r="O74" s="53"/>
      <c r="P74" s="53"/>
      <c r="Q74" s="53"/>
      <c r="R74" s="53"/>
      <c r="S74" s="53"/>
      <c r="T74" s="53"/>
      <c r="U74" s="53"/>
      <c r="V74" s="53"/>
      <c r="W74" s="53"/>
      <c r="X74" s="53"/>
      <c r="Y74" s="53"/>
      <c r="Z74" s="53"/>
      <c r="AA74" s="53"/>
      <c r="AB74" s="53"/>
    </row>
    <row r="75" spans="4:28" ht="13.5" customHeight="1" x14ac:dyDescent="0.2">
      <c r="D75" s="53"/>
      <c r="E75" s="53"/>
      <c r="F75" s="53"/>
      <c r="G75" s="53"/>
      <c r="H75" s="53"/>
      <c r="I75" s="53"/>
      <c r="J75" s="53"/>
      <c r="K75" s="53"/>
      <c r="L75" s="53"/>
      <c r="M75" s="53"/>
      <c r="N75" s="53"/>
      <c r="O75" s="53"/>
      <c r="P75" s="53"/>
      <c r="Q75" s="53"/>
      <c r="R75" s="53"/>
      <c r="S75" s="53"/>
      <c r="T75" s="53"/>
      <c r="U75" s="53"/>
      <c r="V75" s="53"/>
      <c r="W75" s="53"/>
      <c r="X75" s="53"/>
      <c r="Y75" s="53"/>
      <c r="Z75" s="53"/>
      <c r="AA75" s="53"/>
      <c r="AB75" s="53"/>
    </row>
    <row r="76" spans="4:28" ht="13.5" customHeight="1" x14ac:dyDescent="0.2">
      <c r="D76" s="53"/>
      <c r="E76" s="53"/>
      <c r="F76" s="53"/>
      <c r="G76" s="53"/>
      <c r="H76" s="53"/>
      <c r="I76" s="53"/>
      <c r="J76" s="53"/>
      <c r="K76" s="53"/>
      <c r="L76" s="53"/>
      <c r="M76" s="53"/>
      <c r="N76" s="53"/>
      <c r="O76" s="53"/>
      <c r="P76" s="53"/>
      <c r="Q76" s="53"/>
      <c r="R76" s="53"/>
      <c r="S76" s="53"/>
      <c r="T76" s="53"/>
      <c r="U76" s="53"/>
      <c r="V76" s="53"/>
      <c r="W76" s="53"/>
      <c r="X76" s="53"/>
      <c r="Y76" s="53"/>
      <c r="Z76" s="53"/>
      <c r="AA76" s="53"/>
      <c r="AB76" s="53"/>
    </row>
    <row r="77" spans="4:28" ht="13.5" customHeight="1" x14ac:dyDescent="0.2">
      <c r="D77" s="53"/>
      <c r="E77" s="53"/>
      <c r="F77" s="53"/>
      <c r="G77" s="53"/>
      <c r="H77" s="53"/>
      <c r="I77" s="53"/>
      <c r="J77" s="53"/>
      <c r="K77" s="53"/>
      <c r="L77" s="53"/>
      <c r="M77" s="53"/>
      <c r="N77" s="53"/>
      <c r="O77" s="53"/>
      <c r="P77" s="53"/>
      <c r="Q77" s="53"/>
      <c r="R77" s="53"/>
      <c r="S77" s="53"/>
      <c r="T77" s="53"/>
      <c r="U77" s="53"/>
      <c r="V77" s="53"/>
      <c r="W77" s="53"/>
      <c r="X77" s="53"/>
      <c r="Y77" s="53"/>
      <c r="Z77" s="53"/>
      <c r="AA77" s="53"/>
      <c r="AB77" s="53"/>
    </row>
    <row r="78" spans="4:28" ht="13.5" customHeight="1" x14ac:dyDescent="0.2">
      <c r="D78" s="53"/>
      <c r="E78" s="53"/>
      <c r="F78" s="53"/>
      <c r="G78" s="53"/>
      <c r="H78" s="53"/>
      <c r="I78" s="53"/>
      <c r="J78" s="53"/>
      <c r="K78" s="53"/>
      <c r="L78" s="53"/>
      <c r="M78" s="53"/>
      <c r="N78" s="53"/>
      <c r="O78" s="53"/>
      <c r="P78" s="53"/>
      <c r="Q78" s="53"/>
      <c r="R78" s="53"/>
      <c r="S78" s="53"/>
      <c r="T78" s="53"/>
      <c r="U78" s="53"/>
      <c r="V78" s="53"/>
      <c r="W78" s="53"/>
      <c r="X78" s="53"/>
      <c r="Y78" s="53"/>
      <c r="Z78" s="53"/>
      <c r="AA78" s="53"/>
      <c r="AB78" s="53"/>
    </row>
    <row r="79" spans="4:28" ht="13.5" customHeight="1" x14ac:dyDescent="0.2">
      <c r="D79" s="53"/>
      <c r="E79" s="53"/>
      <c r="F79" s="53"/>
      <c r="G79" s="53"/>
      <c r="H79" s="53"/>
      <c r="I79" s="53"/>
      <c r="J79" s="53"/>
      <c r="K79" s="53"/>
      <c r="L79" s="53"/>
      <c r="M79" s="53"/>
      <c r="N79" s="53"/>
      <c r="O79" s="53"/>
      <c r="P79" s="53"/>
      <c r="Q79" s="53"/>
      <c r="R79" s="53"/>
      <c r="S79" s="53"/>
      <c r="T79" s="53"/>
      <c r="U79" s="53"/>
      <c r="V79" s="53"/>
      <c r="W79" s="53"/>
      <c r="X79" s="53"/>
      <c r="Y79" s="53"/>
      <c r="Z79" s="53"/>
      <c r="AA79" s="53"/>
      <c r="AB79" s="53"/>
    </row>
    <row r="80" spans="4:28" ht="13.5" customHeight="1" x14ac:dyDescent="0.2">
      <c r="D80" s="53"/>
      <c r="E80" s="53"/>
      <c r="F80" s="53"/>
      <c r="G80" s="53"/>
      <c r="H80" s="53"/>
      <c r="I80" s="53"/>
      <c r="J80" s="53"/>
      <c r="K80" s="53"/>
      <c r="L80" s="53"/>
      <c r="M80" s="53"/>
      <c r="N80" s="53"/>
      <c r="O80" s="53"/>
      <c r="P80" s="53"/>
      <c r="Q80" s="53"/>
      <c r="R80" s="53"/>
      <c r="S80" s="53"/>
      <c r="T80" s="53"/>
      <c r="U80" s="53"/>
      <c r="V80" s="53"/>
      <c r="W80" s="53"/>
      <c r="X80" s="53"/>
      <c r="Y80" s="53"/>
      <c r="Z80" s="53"/>
      <c r="AA80" s="53"/>
      <c r="AB80" s="53"/>
    </row>
    <row r="81" spans="4:28" ht="13.5" customHeight="1" x14ac:dyDescent="0.2">
      <c r="D81" s="53"/>
      <c r="E81" s="53"/>
      <c r="F81" s="53"/>
      <c r="G81" s="53"/>
      <c r="H81" s="53"/>
      <c r="I81" s="53"/>
      <c r="J81" s="53"/>
      <c r="K81" s="53"/>
      <c r="L81" s="53"/>
      <c r="M81" s="53"/>
      <c r="N81" s="53"/>
      <c r="O81" s="53"/>
      <c r="P81" s="53"/>
      <c r="Q81" s="53"/>
      <c r="R81" s="53"/>
      <c r="S81" s="53"/>
      <c r="T81" s="53"/>
      <c r="U81" s="53"/>
      <c r="V81" s="53"/>
      <c r="W81" s="53"/>
      <c r="X81" s="53"/>
      <c r="Y81" s="53"/>
      <c r="Z81" s="53"/>
      <c r="AA81" s="53"/>
      <c r="AB81" s="53"/>
    </row>
    <row r="82" spans="4:28" ht="13.5" customHeight="1" x14ac:dyDescent="0.2">
      <c r="D82" s="53"/>
      <c r="E82" s="53"/>
      <c r="F82" s="53"/>
      <c r="G82" s="53"/>
      <c r="H82" s="53"/>
      <c r="I82" s="53"/>
      <c r="J82" s="53"/>
      <c r="K82" s="53"/>
      <c r="L82" s="53"/>
      <c r="M82" s="53"/>
      <c r="N82" s="53"/>
      <c r="O82" s="53"/>
      <c r="P82" s="53"/>
      <c r="Q82" s="53"/>
      <c r="R82" s="53"/>
      <c r="S82" s="53"/>
      <c r="T82" s="53"/>
      <c r="U82" s="53"/>
      <c r="V82" s="53"/>
      <c r="W82" s="53"/>
      <c r="X82" s="53"/>
      <c r="Y82" s="53"/>
      <c r="Z82" s="53"/>
      <c r="AA82" s="53"/>
      <c r="AB82" s="53"/>
    </row>
    <row r="83" spans="4:28" ht="13.5" customHeight="1" x14ac:dyDescent="0.2">
      <c r="D83" s="53"/>
      <c r="E83" s="53"/>
      <c r="F83" s="53"/>
      <c r="G83" s="53"/>
      <c r="H83" s="53"/>
      <c r="I83" s="53"/>
      <c r="J83" s="53"/>
      <c r="K83" s="53"/>
      <c r="L83" s="53"/>
      <c r="M83" s="53"/>
      <c r="N83" s="53"/>
      <c r="O83" s="53"/>
      <c r="P83" s="53"/>
      <c r="Q83" s="53"/>
      <c r="R83" s="53"/>
      <c r="S83" s="53"/>
      <c r="T83" s="53"/>
      <c r="U83" s="53"/>
      <c r="V83" s="53"/>
      <c r="W83" s="53"/>
      <c r="X83" s="53"/>
      <c r="Y83" s="53"/>
      <c r="Z83" s="53"/>
      <c r="AA83" s="53"/>
      <c r="AB83" s="53"/>
    </row>
    <row r="84" spans="4:28" ht="13.5" customHeight="1" x14ac:dyDescent="0.2">
      <c r="D84" s="53"/>
      <c r="E84" s="53"/>
      <c r="F84" s="53"/>
      <c r="G84" s="53"/>
      <c r="H84" s="53"/>
      <c r="I84" s="53"/>
      <c r="J84" s="53"/>
      <c r="K84" s="53"/>
      <c r="L84" s="53"/>
      <c r="M84" s="53"/>
      <c r="N84" s="53"/>
      <c r="O84" s="53"/>
      <c r="P84" s="53"/>
      <c r="Q84" s="53"/>
      <c r="R84" s="53"/>
      <c r="S84" s="53"/>
      <c r="T84" s="53"/>
      <c r="U84" s="53"/>
      <c r="V84" s="53"/>
      <c r="W84" s="53"/>
      <c r="X84" s="53"/>
      <c r="Y84" s="53"/>
      <c r="Z84" s="53"/>
      <c r="AA84" s="53"/>
      <c r="AB84" s="53"/>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3"/>
  <sheetViews>
    <sheetView view="pageBreakPreview" topLeftCell="A25" zoomScale="80" zoomScaleNormal="80" zoomScaleSheetLayoutView="80" workbookViewId="0">
      <selection activeCell="AA34" sqref="AA34"/>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7</v>
      </c>
      <c r="D4" s="57" t="s">
        <v>8</v>
      </c>
      <c r="E4" s="57"/>
      <c r="F4" s="57"/>
      <c r="G4" s="57"/>
      <c r="H4" s="57"/>
      <c r="I4" s="10"/>
      <c r="J4" s="11" t="s">
        <v>9</v>
      </c>
      <c r="K4" s="12" t="s">
        <v>10</v>
      </c>
      <c r="L4" s="58" t="s">
        <v>11</v>
      </c>
      <c r="M4" s="58"/>
      <c r="N4" s="58"/>
      <c r="O4" s="58"/>
      <c r="P4" s="11" t="s">
        <v>12</v>
      </c>
      <c r="Q4" s="58" t="s">
        <v>13</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69.75" customHeight="1" thickBot="1" x14ac:dyDescent="0.25">
      <c r="B6" s="13" t="s">
        <v>16</v>
      </c>
      <c r="C6" s="60" t="s">
        <v>17</v>
      </c>
      <c r="D6" s="60"/>
      <c r="E6" s="60"/>
      <c r="F6" s="60"/>
      <c r="G6" s="60"/>
      <c r="H6" s="14"/>
      <c r="I6" s="14"/>
      <c r="J6" s="14" t="s">
        <v>18</v>
      </c>
      <c r="K6" s="60" t="s">
        <v>19</v>
      </c>
      <c r="L6" s="60"/>
      <c r="M6" s="60"/>
      <c r="N6" s="15"/>
      <c r="O6" s="16" t="s">
        <v>20</v>
      </c>
      <c r="P6" s="60" t="s">
        <v>21</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81" customHeight="1" thickTop="1" thickBot="1" x14ac:dyDescent="0.25">
      <c r="A11" s="21"/>
      <c r="B11" s="22" t="s">
        <v>38</v>
      </c>
      <c r="C11" s="87" t="s">
        <v>39</v>
      </c>
      <c r="D11" s="87"/>
      <c r="E11" s="87"/>
      <c r="F11" s="87"/>
      <c r="G11" s="87"/>
      <c r="H11" s="87"/>
      <c r="I11" s="87" t="s">
        <v>40</v>
      </c>
      <c r="J11" s="87"/>
      <c r="K11" s="87"/>
      <c r="L11" s="87" t="s">
        <v>41</v>
      </c>
      <c r="M11" s="87"/>
      <c r="N11" s="87"/>
      <c r="O11" s="87"/>
      <c r="P11" s="23" t="s">
        <v>42</v>
      </c>
      <c r="Q11" s="23" t="s">
        <v>43</v>
      </c>
      <c r="R11" s="23" t="s">
        <v>44</v>
      </c>
      <c r="S11" s="23">
        <v>102.76</v>
      </c>
      <c r="T11" s="23">
        <v>103.33</v>
      </c>
      <c r="U11" s="45">
        <f>100.55</f>
        <v>100.55</v>
      </c>
    </row>
    <row r="12" spans="1:21" ht="75" customHeight="1" thickTop="1" x14ac:dyDescent="0.2">
      <c r="A12" s="21"/>
      <c r="B12" s="22" t="s">
        <v>45</v>
      </c>
      <c r="C12" s="87" t="s">
        <v>46</v>
      </c>
      <c r="D12" s="87"/>
      <c r="E12" s="87"/>
      <c r="F12" s="87"/>
      <c r="G12" s="87"/>
      <c r="H12" s="87"/>
      <c r="I12" s="87" t="s">
        <v>47</v>
      </c>
      <c r="J12" s="87"/>
      <c r="K12" s="87"/>
      <c r="L12" s="87" t="s">
        <v>48</v>
      </c>
      <c r="M12" s="87"/>
      <c r="N12" s="87"/>
      <c r="O12" s="87"/>
      <c r="P12" s="23" t="s">
        <v>42</v>
      </c>
      <c r="Q12" s="23" t="s">
        <v>49</v>
      </c>
      <c r="R12" s="23">
        <v>100</v>
      </c>
      <c r="S12" s="23">
        <v>100</v>
      </c>
      <c r="T12" s="23">
        <v>101.79</v>
      </c>
      <c r="U12" s="45">
        <f>101.79</f>
        <v>101.79</v>
      </c>
    </row>
    <row r="13" spans="1:21" ht="75" customHeight="1" thickBot="1" x14ac:dyDescent="0.25">
      <c r="A13" s="21"/>
      <c r="B13" s="24" t="s">
        <v>50</v>
      </c>
      <c r="C13" s="88" t="s">
        <v>50</v>
      </c>
      <c r="D13" s="88"/>
      <c r="E13" s="88"/>
      <c r="F13" s="88"/>
      <c r="G13" s="88"/>
      <c r="H13" s="88"/>
      <c r="I13" s="88" t="s">
        <v>51</v>
      </c>
      <c r="J13" s="88"/>
      <c r="K13" s="88"/>
      <c r="L13" s="88" t="s">
        <v>52</v>
      </c>
      <c r="M13" s="88"/>
      <c r="N13" s="88"/>
      <c r="O13" s="88"/>
      <c r="P13" s="25" t="s">
        <v>42</v>
      </c>
      <c r="Q13" s="25" t="s">
        <v>49</v>
      </c>
      <c r="R13" s="25">
        <v>100</v>
      </c>
      <c r="S13" s="25">
        <v>100</v>
      </c>
      <c r="T13" s="25">
        <v>90</v>
      </c>
      <c r="U13" s="46">
        <f>90</f>
        <v>90</v>
      </c>
    </row>
    <row r="14" spans="1:21" ht="75" customHeight="1" thickTop="1" x14ac:dyDescent="0.2">
      <c r="A14" s="21"/>
      <c r="B14" s="22" t="s">
        <v>53</v>
      </c>
      <c r="C14" s="87" t="s">
        <v>54</v>
      </c>
      <c r="D14" s="87"/>
      <c r="E14" s="87"/>
      <c r="F14" s="87"/>
      <c r="G14" s="87"/>
      <c r="H14" s="87"/>
      <c r="I14" s="87" t="s">
        <v>55</v>
      </c>
      <c r="J14" s="87"/>
      <c r="K14" s="87"/>
      <c r="L14" s="87" t="s">
        <v>56</v>
      </c>
      <c r="M14" s="87"/>
      <c r="N14" s="87"/>
      <c r="O14" s="87"/>
      <c r="P14" s="23" t="s">
        <v>42</v>
      </c>
      <c r="Q14" s="23" t="s">
        <v>57</v>
      </c>
      <c r="R14" s="23" t="s">
        <v>44</v>
      </c>
      <c r="S14" s="23">
        <v>104.02</v>
      </c>
      <c r="T14" s="23">
        <v>117.71</v>
      </c>
      <c r="U14" s="45">
        <f>113.16</f>
        <v>113.16</v>
      </c>
    </row>
    <row r="15" spans="1:21" ht="75" customHeight="1" x14ac:dyDescent="0.2">
      <c r="A15" s="21"/>
      <c r="B15" s="24" t="s">
        <v>50</v>
      </c>
      <c r="C15" s="88" t="s">
        <v>50</v>
      </c>
      <c r="D15" s="88"/>
      <c r="E15" s="88"/>
      <c r="F15" s="88"/>
      <c r="G15" s="88"/>
      <c r="H15" s="88"/>
      <c r="I15" s="88" t="s">
        <v>58</v>
      </c>
      <c r="J15" s="88"/>
      <c r="K15" s="88"/>
      <c r="L15" s="88" t="s">
        <v>59</v>
      </c>
      <c r="M15" s="88"/>
      <c r="N15" s="88"/>
      <c r="O15" s="88"/>
      <c r="P15" s="25" t="s">
        <v>42</v>
      </c>
      <c r="Q15" s="25" t="s">
        <v>57</v>
      </c>
      <c r="R15" s="25" t="s">
        <v>44</v>
      </c>
      <c r="S15" s="25">
        <v>101.93</v>
      </c>
      <c r="T15" s="25">
        <v>97.63</v>
      </c>
      <c r="U15" s="46">
        <f>95.78</f>
        <v>95.78</v>
      </c>
    </row>
    <row r="16" spans="1:21" ht="105.75" customHeight="1" thickBot="1" x14ac:dyDescent="0.25">
      <c r="A16" s="21"/>
      <c r="B16" s="24" t="s">
        <v>50</v>
      </c>
      <c r="C16" s="88" t="s">
        <v>60</v>
      </c>
      <c r="D16" s="88"/>
      <c r="E16" s="88"/>
      <c r="F16" s="88"/>
      <c r="G16" s="88"/>
      <c r="H16" s="88"/>
      <c r="I16" s="88" t="s">
        <v>61</v>
      </c>
      <c r="J16" s="88"/>
      <c r="K16" s="88"/>
      <c r="L16" s="88" t="s">
        <v>62</v>
      </c>
      <c r="M16" s="88"/>
      <c r="N16" s="88"/>
      <c r="O16" s="88"/>
      <c r="P16" s="25" t="s">
        <v>42</v>
      </c>
      <c r="Q16" s="25" t="s">
        <v>63</v>
      </c>
      <c r="R16" s="25" t="s">
        <v>44</v>
      </c>
      <c r="S16" s="25">
        <v>115.34</v>
      </c>
      <c r="T16" s="25">
        <v>127.45</v>
      </c>
      <c r="U16" s="47">
        <v>110.49</v>
      </c>
    </row>
    <row r="17" spans="1:22" ht="93.75" customHeight="1" thickTop="1" x14ac:dyDescent="0.2">
      <c r="A17" s="21"/>
      <c r="B17" s="22" t="s">
        <v>64</v>
      </c>
      <c r="C17" s="87" t="s">
        <v>65</v>
      </c>
      <c r="D17" s="87"/>
      <c r="E17" s="87"/>
      <c r="F17" s="87"/>
      <c r="G17" s="87"/>
      <c r="H17" s="87"/>
      <c r="I17" s="87" t="s">
        <v>66</v>
      </c>
      <c r="J17" s="87"/>
      <c r="K17" s="87"/>
      <c r="L17" s="87" t="s">
        <v>67</v>
      </c>
      <c r="M17" s="87"/>
      <c r="N17" s="87"/>
      <c r="O17" s="87"/>
      <c r="P17" s="23" t="s">
        <v>42</v>
      </c>
      <c r="Q17" s="23" t="s">
        <v>68</v>
      </c>
      <c r="R17" s="23" t="s">
        <v>44</v>
      </c>
      <c r="S17" s="23">
        <v>104.88</v>
      </c>
      <c r="T17" s="23">
        <v>119.97</v>
      </c>
      <c r="U17" s="45">
        <f>114.38</f>
        <v>114.38</v>
      </c>
    </row>
    <row r="18" spans="1:22" ht="89.25" customHeight="1" x14ac:dyDescent="0.2">
      <c r="A18" s="21"/>
      <c r="B18" s="24" t="s">
        <v>50</v>
      </c>
      <c r="C18" s="88" t="s">
        <v>50</v>
      </c>
      <c r="D18" s="88"/>
      <c r="E18" s="88"/>
      <c r="F18" s="88"/>
      <c r="G18" s="88"/>
      <c r="H18" s="88"/>
      <c r="I18" s="88" t="s">
        <v>69</v>
      </c>
      <c r="J18" s="88"/>
      <c r="K18" s="88"/>
      <c r="L18" s="88" t="s">
        <v>70</v>
      </c>
      <c r="M18" s="88"/>
      <c r="N18" s="88"/>
      <c r="O18" s="88"/>
      <c r="P18" s="25" t="s">
        <v>42</v>
      </c>
      <c r="Q18" s="25" t="s">
        <v>68</v>
      </c>
      <c r="R18" s="25" t="s">
        <v>44</v>
      </c>
      <c r="S18" s="25">
        <v>103.66</v>
      </c>
      <c r="T18" s="25">
        <v>111.49</v>
      </c>
      <c r="U18" s="46">
        <f>107.55</f>
        <v>107.55</v>
      </c>
    </row>
    <row r="19" spans="1:22" ht="75" customHeight="1" x14ac:dyDescent="0.2">
      <c r="A19" s="21"/>
      <c r="B19" s="24" t="s">
        <v>50</v>
      </c>
      <c r="C19" s="88" t="s">
        <v>71</v>
      </c>
      <c r="D19" s="88"/>
      <c r="E19" s="88"/>
      <c r="F19" s="88"/>
      <c r="G19" s="88"/>
      <c r="H19" s="88"/>
      <c r="I19" s="88" t="s">
        <v>72</v>
      </c>
      <c r="J19" s="88"/>
      <c r="K19" s="88"/>
      <c r="L19" s="88" t="s">
        <v>73</v>
      </c>
      <c r="M19" s="88"/>
      <c r="N19" s="88"/>
      <c r="O19" s="88"/>
      <c r="P19" s="25" t="s">
        <v>74</v>
      </c>
      <c r="Q19" s="25" t="s">
        <v>68</v>
      </c>
      <c r="R19" s="26" t="s">
        <v>44</v>
      </c>
      <c r="S19" s="26">
        <v>1500</v>
      </c>
      <c r="T19" s="26">
        <v>1778</v>
      </c>
      <c r="U19" s="46">
        <f>118.53</f>
        <v>118.53</v>
      </c>
    </row>
    <row r="20" spans="1:22" ht="75" customHeight="1" x14ac:dyDescent="0.2">
      <c r="A20" s="21"/>
      <c r="B20" s="24" t="s">
        <v>50</v>
      </c>
      <c r="C20" s="88" t="s">
        <v>50</v>
      </c>
      <c r="D20" s="88"/>
      <c r="E20" s="88"/>
      <c r="F20" s="88"/>
      <c r="G20" s="88"/>
      <c r="H20" s="88"/>
      <c r="I20" s="88" t="s">
        <v>75</v>
      </c>
      <c r="J20" s="88"/>
      <c r="K20" s="88"/>
      <c r="L20" s="88" t="s">
        <v>76</v>
      </c>
      <c r="M20" s="88"/>
      <c r="N20" s="88"/>
      <c r="O20" s="88"/>
      <c r="P20" s="25" t="s">
        <v>74</v>
      </c>
      <c r="Q20" s="25" t="s">
        <v>68</v>
      </c>
      <c r="R20" s="26" t="s">
        <v>44</v>
      </c>
      <c r="S20" s="26">
        <v>2800</v>
      </c>
      <c r="T20" s="26">
        <v>3660</v>
      </c>
      <c r="U20" s="46">
        <f>130.71</f>
        <v>130.71</v>
      </c>
    </row>
    <row r="21" spans="1:22" ht="75" customHeight="1" x14ac:dyDescent="0.2">
      <c r="A21" s="21"/>
      <c r="B21" s="24" t="s">
        <v>50</v>
      </c>
      <c r="C21" s="88" t="s">
        <v>50</v>
      </c>
      <c r="D21" s="88"/>
      <c r="E21" s="88"/>
      <c r="F21" s="88"/>
      <c r="G21" s="88"/>
      <c r="H21" s="88"/>
      <c r="I21" s="88" t="s">
        <v>77</v>
      </c>
      <c r="J21" s="88"/>
      <c r="K21" s="88"/>
      <c r="L21" s="88" t="s">
        <v>78</v>
      </c>
      <c r="M21" s="88"/>
      <c r="N21" s="88"/>
      <c r="O21" s="88"/>
      <c r="P21" s="25" t="s">
        <v>74</v>
      </c>
      <c r="Q21" s="25" t="s">
        <v>68</v>
      </c>
      <c r="R21" s="26" t="s">
        <v>44</v>
      </c>
      <c r="S21" s="26">
        <v>50</v>
      </c>
      <c r="T21" s="26">
        <v>51</v>
      </c>
      <c r="U21" s="46">
        <f>102</f>
        <v>102</v>
      </c>
    </row>
    <row r="22" spans="1:22" ht="75" customHeight="1" x14ac:dyDescent="0.2">
      <c r="A22" s="21"/>
      <c r="B22" s="24" t="s">
        <v>50</v>
      </c>
      <c r="C22" s="88" t="s">
        <v>50</v>
      </c>
      <c r="D22" s="88"/>
      <c r="E22" s="88"/>
      <c r="F22" s="88"/>
      <c r="G22" s="88"/>
      <c r="H22" s="88"/>
      <c r="I22" s="88" t="s">
        <v>79</v>
      </c>
      <c r="J22" s="88"/>
      <c r="K22" s="88"/>
      <c r="L22" s="88" t="s">
        <v>80</v>
      </c>
      <c r="M22" s="88"/>
      <c r="N22" s="88"/>
      <c r="O22" s="88"/>
      <c r="P22" s="25" t="s">
        <v>74</v>
      </c>
      <c r="Q22" s="25" t="s">
        <v>68</v>
      </c>
      <c r="R22" s="26" t="s">
        <v>44</v>
      </c>
      <c r="S22" s="26">
        <v>1600</v>
      </c>
      <c r="T22" s="26">
        <v>1141</v>
      </c>
      <c r="U22" s="46">
        <f>71.31</f>
        <v>71.31</v>
      </c>
    </row>
    <row r="23" spans="1:22" ht="75" customHeight="1" thickBot="1" x14ac:dyDescent="0.25">
      <c r="A23" s="21"/>
      <c r="B23" s="24" t="s">
        <v>50</v>
      </c>
      <c r="C23" s="88" t="s">
        <v>50</v>
      </c>
      <c r="D23" s="88"/>
      <c r="E23" s="88"/>
      <c r="F23" s="88"/>
      <c r="G23" s="88"/>
      <c r="H23" s="88"/>
      <c r="I23" s="88" t="s">
        <v>81</v>
      </c>
      <c r="J23" s="88"/>
      <c r="K23" s="88"/>
      <c r="L23" s="88" t="s">
        <v>82</v>
      </c>
      <c r="M23" s="88"/>
      <c r="N23" s="88"/>
      <c r="O23" s="88"/>
      <c r="P23" s="25" t="s">
        <v>83</v>
      </c>
      <c r="Q23" s="25" t="s">
        <v>68</v>
      </c>
      <c r="R23" s="26" t="s">
        <v>44</v>
      </c>
      <c r="S23" s="26">
        <v>50</v>
      </c>
      <c r="T23" s="26">
        <v>179</v>
      </c>
      <c r="U23" s="46">
        <f>358</f>
        <v>358</v>
      </c>
    </row>
    <row r="24" spans="1:22" ht="14.25" customHeight="1" thickTop="1" thickBot="1" x14ac:dyDescent="0.25">
      <c r="B24" s="4" t="s">
        <v>84</v>
      </c>
      <c r="C24" s="5"/>
      <c r="D24" s="5"/>
      <c r="E24" s="5"/>
      <c r="F24" s="5"/>
      <c r="G24" s="5"/>
      <c r="H24" s="6"/>
      <c r="I24" s="6"/>
      <c r="J24" s="6"/>
      <c r="K24" s="6"/>
      <c r="L24" s="6"/>
      <c r="M24" s="6"/>
      <c r="N24" s="6"/>
      <c r="O24" s="6"/>
      <c r="P24" s="6"/>
      <c r="Q24" s="6"/>
      <c r="R24" s="6"/>
      <c r="S24" s="6"/>
      <c r="T24" s="6"/>
      <c r="U24" s="7"/>
      <c r="V24" s="27"/>
    </row>
    <row r="25" spans="1:22" ht="26.25" customHeight="1" thickTop="1" x14ac:dyDescent="0.2">
      <c r="B25" s="28"/>
      <c r="C25" s="29"/>
      <c r="D25" s="29"/>
      <c r="E25" s="29"/>
      <c r="F25" s="29"/>
      <c r="G25" s="29"/>
      <c r="H25" s="30"/>
      <c r="I25" s="30"/>
      <c r="J25" s="30"/>
      <c r="K25" s="30"/>
      <c r="L25" s="30"/>
      <c r="M25" s="30"/>
      <c r="N25" s="30"/>
      <c r="O25" s="30"/>
      <c r="P25" s="30"/>
      <c r="Q25" s="30"/>
      <c r="R25" s="31"/>
      <c r="S25" s="32" t="s">
        <v>33</v>
      </c>
      <c r="T25" s="32" t="s">
        <v>85</v>
      </c>
      <c r="U25" s="18" t="s">
        <v>86</v>
      </c>
    </row>
    <row r="26" spans="1:22" ht="26.25" customHeight="1" thickBot="1" x14ac:dyDescent="0.25">
      <c r="B26" s="33"/>
      <c r="C26" s="34"/>
      <c r="D26" s="34"/>
      <c r="E26" s="34"/>
      <c r="F26" s="34"/>
      <c r="G26" s="34"/>
      <c r="H26" s="35"/>
      <c r="I26" s="35"/>
      <c r="J26" s="35"/>
      <c r="K26" s="35"/>
      <c r="L26" s="35"/>
      <c r="M26" s="35"/>
      <c r="N26" s="35"/>
      <c r="O26" s="35"/>
      <c r="P26" s="35"/>
      <c r="Q26" s="35"/>
      <c r="R26" s="35"/>
      <c r="S26" s="36" t="s">
        <v>87</v>
      </c>
      <c r="T26" s="37" t="s">
        <v>87</v>
      </c>
      <c r="U26" s="37" t="s">
        <v>88</v>
      </c>
    </row>
    <row r="27" spans="1:22" ht="13.5" customHeight="1" thickBot="1" x14ac:dyDescent="0.25">
      <c r="B27" s="92" t="s">
        <v>89</v>
      </c>
      <c r="C27" s="93"/>
      <c r="D27" s="93"/>
      <c r="E27" s="38"/>
      <c r="F27" s="38"/>
      <c r="G27" s="38"/>
      <c r="H27" s="39"/>
      <c r="I27" s="39"/>
      <c r="J27" s="39"/>
      <c r="K27" s="39"/>
      <c r="L27" s="39"/>
      <c r="M27" s="39"/>
      <c r="N27" s="39"/>
      <c r="O27" s="39"/>
      <c r="P27" s="40"/>
      <c r="Q27" s="40"/>
      <c r="R27" s="40"/>
      <c r="S27" s="48">
        <v>191.27482900000001</v>
      </c>
      <c r="T27" s="48">
        <v>252.57314591999997</v>
      </c>
      <c r="U27" s="49">
        <f>+IF(ISERR(T27/S27*100),"N/A",ROUND(T27/S27*100,1))</f>
        <v>132</v>
      </c>
    </row>
    <row r="28" spans="1:22" ht="13.5" customHeight="1" thickBot="1" x14ac:dyDescent="0.25">
      <c r="B28" s="94" t="s">
        <v>90</v>
      </c>
      <c r="C28" s="95"/>
      <c r="D28" s="95"/>
      <c r="E28" s="41"/>
      <c r="F28" s="41"/>
      <c r="G28" s="41"/>
      <c r="H28" s="42"/>
      <c r="I28" s="42"/>
      <c r="J28" s="42"/>
      <c r="K28" s="42"/>
      <c r="L28" s="42"/>
      <c r="M28" s="42"/>
      <c r="N28" s="42"/>
      <c r="O28" s="42"/>
      <c r="P28" s="43"/>
      <c r="Q28" s="43"/>
      <c r="R28" s="43"/>
      <c r="S28" s="48">
        <v>252.58401731000004</v>
      </c>
      <c r="T28" s="48">
        <v>252.57314591999997</v>
      </c>
      <c r="U28" s="49">
        <f>+IF(ISERR(T28/S28*100),"N/A",ROUND(T28/S28*100,1))</f>
        <v>100</v>
      </c>
    </row>
    <row r="29" spans="1:22" ht="14.85" customHeight="1" thickTop="1" thickBot="1" x14ac:dyDescent="0.25">
      <c r="B29" s="4" t="s">
        <v>91</v>
      </c>
      <c r="C29" s="5"/>
      <c r="D29" s="5"/>
      <c r="E29" s="5"/>
      <c r="F29" s="5"/>
      <c r="G29" s="5"/>
      <c r="H29" s="6"/>
      <c r="I29" s="6"/>
      <c r="J29" s="6"/>
      <c r="K29" s="6"/>
      <c r="L29" s="6"/>
      <c r="M29" s="6"/>
      <c r="N29" s="6"/>
      <c r="O29" s="6"/>
      <c r="P29" s="6"/>
      <c r="Q29" s="6"/>
      <c r="R29" s="6"/>
      <c r="S29" s="6"/>
      <c r="T29" s="6"/>
      <c r="U29" s="7"/>
    </row>
    <row r="30" spans="1:22" ht="44.25" customHeight="1" thickTop="1" x14ac:dyDescent="0.2">
      <c r="B30" s="96" t="s">
        <v>92</v>
      </c>
      <c r="C30" s="97"/>
      <c r="D30" s="97"/>
      <c r="E30" s="97"/>
      <c r="F30" s="97"/>
      <c r="G30" s="97"/>
      <c r="H30" s="97"/>
      <c r="I30" s="97"/>
      <c r="J30" s="97"/>
      <c r="K30" s="97"/>
      <c r="L30" s="97"/>
      <c r="M30" s="97"/>
      <c r="N30" s="97"/>
      <c r="O30" s="97"/>
      <c r="P30" s="97"/>
      <c r="Q30" s="97"/>
      <c r="R30" s="97"/>
      <c r="S30" s="97"/>
      <c r="T30" s="97"/>
      <c r="U30" s="98"/>
    </row>
    <row r="31" spans="1:22" ht="103.5" customHeight="1" x14ac:dyDescent="0.2">
      <c r="B31" s="89" t="s">
        <v>93</v>
      </c>
      <c r="C31" s="90"/>
      <c r="D31" s="90"/>
      <c r="E31" s="90"/>
      <c r="F31" s="90"/>
      <c r="G31" s="90"/>
      <c r="H31" s="90"/>
      <c r="I31" s="90"/>
      <c r="J31" s="90"/>
      <c r="K31" s="90"/>
      <c r="L31" s="90"/>
      <c r="M31" s="90"/>
      <c r="N31" s="90"/>
      <c r="O31" s="90"/>
      <c r="P31" s="90"/>
      <c r="Q31" s="90"/>
      <c r="R31" s="90"/>
      <c r="S31" s="90"/>
      <c r="T31" s="90"/>
      <c r="U31" s="91"/>
    </row>
    <row r="32" spans="1:22" ht="99" customHeight="1" x14ac:dyDescent="0.2">
      <c r="B32" s="89" t="s">
        <v>94</v>
      </c>
      <c r="C32" s="90"/>
      <c r="D32" s="90"/>
      <c r="E32" s="90"/>
      <c r="F32" s="90"/>
      <c r="G32" s="90"/>
      <c r="H32" s="90"/>
      <c r="I32" s="90"/>
      <c r="J32" s="90"/>
      <c r="K32" s="90"/>
      <c r="L32" s="90"/>
      <c r="M32" s="90"/>
      <c r="N32" s="90"/>
      <c r="O32" s="90"/>
      <c r="P32" s="90"/>
      <c r="Q32" s="90"/>
      <c r="R32" s="90"/>
      <c r="S32" s="90"/>
      <c r="T32" s="90"/>
      <c r="U32" s="91"/>
    </row>
    <row r="33" spans="2:21" ht="136.5" customHeight="1" x14ac:dyDescent="0.2">
      <c r="B33" s="89" t="s">
        <v>95</v>
      </c>
      <c r="C33" s="90"/>
      <c r="D33" s="90"/>
      <c r="E33" s="90"/>
      <c r="F33" s="90"/>
      <c r="G33" s="90"/>
      <c r="H33" s="90"/>
      <c r="I33" s="90"/>
      <c r="J33" s="90"/>
      <c r="K33" s="90"/>
      <c r="L33" s="90"/>
      <c r="M33" s="90"/>
      <c r="N33" s="90"/>
      <c r="O33" s="90"/>
      <c r="P33" s="90"/>
      <c r="Q33" s="90"/>
      <c r="R33" s="90"/>
      <c r="S33" s="90"/>
      <c r="T33" s="90"/>
      <c r="U33" s="91"/>
    </row>
    <row r="34" spans="2:21" ht="87" customHeight="1" x14ac:dyDescent="0.2">
      <c r="B34" s="89" t="s">
        <v>96</v>
      </c>
      <c r="C34" s="90"/>
      <c r="D34" s="90"/>
      <c r="E34" s="90"/>
      <c r="F34" s="90"/>
      <c r="G34" s="90"/>
      <c r="H34" s="90"/>
      <c r="I34" s="90"/>
      <c r="J34" s="90"/>
      <c r="K34" s="90"/>
      <c r="L34" s="90"/>
      <c r="M34" s="90"/>
      <c r="N34" s="90"/>
      <c r="O34" s="90"/>
      <c r="P34" s="90"/>
      <c r="Q34" s="90"/>
      <c r="R34" s="90"/>
      <c r="S34" s="90"/>
      <c r="T34" s="90"/>
      <c r="U34" s="91"/>
    </row>
    <row r="35" spans="2:21" ht="95.25" customHeight="1" x14ac:dyDescent="0.2">
      <c r="B35" s="89" t="s">
        <v>97</v>
      </c>
      <c r="C35" s="90"/>
      <c r="D35" s="90"/>
      <c r="E35" s="90"/>
      <c r="F35" s="90"/>
      <c r="G35" s="90"/>
      <c r="H35" s="90"/>
      <c r="I35" s="90"/>
      <c r="J35" s="90"/>
      <c r="K35" s="90"/>
      <c r="L35" s="90"/>
      <c r="M35" s="90"/>
      <c r="N35" s="90"/>
      <c r="O35" s="90"/>
      <c r="P35" s="90"/>
      <c r="Q35" s="90"/>
      <c r="R35" s="90"/>
      <c r="S35" s="90"/>
      <c r="T35" s="90"/>
      <c r="U35" s="91"/>
    </row>
    <row r="36" spans="2:21" ht="95.25" customHeight="1" x14ac:dyDescent="0.2">
      <c r="B36" s="89" t="s">
        <v>98</v>
      </c>
      <c r="C36" s="90"/>
      <c r="D36" s="90"/>
      <c r="E36" s="90"/>
      <c r="F36" s="90"/>
      <c r="G36" s="90"/>
      <c r="H36" s="90"/>
      <c r="I36" s="90"/>
      <c r="J36" s="90"/>
      <c r="K36" s="90"/>
      <c r="L36" s="90"/>
      <c r="M36" s="90"/>
      <c r="N36" s="90"/>
      <c r="O36" s="90"/>
      <c r="P36" s="90"/>
      <c r="Q36" s="90"/>
      <c r="R36" s="90"/>
      <c r="S36" s="90"/>
      <c r="T36" s="90"/>
      <c r="U36" s="91"/>
    </row>
    <row r="37" spans="2:21" ht="95.25" customHeight="1" x14ac:dyDescent="0.2">
      <c r="B37" s="89" t="s">
        <v>99</v>
      </c>
      <c r="C37" s="90"/>
      <c r="D37" s="90"/>
      <c r="E37" s="90"/>
      <c r="F37" s="90"/>
      <c r="G37" s="90"/>
      <c r="H37" s="90"/>
      <c r="I37" s="90"/>
      <c r="J37" s="90"/>
      <c r="K37" s="90"/>
      <c r="L37" s="90"/>
      <c r="M37" s="90"/>
      <c r="N37" s="90"/>
      <c r="O37" s="90"/>
      <c r="P37" s="90"/>
      <c r="Q37" s="90"/>
      <c r="R37" s="90"/>
      <c r="S37" s="90"/>
      <c r="T37" s="90"/>
      <c r="U37" s="91"/>
    </row>
    <row r="38" spans="2:21" ht="85.5" customHeight="1" x14ac:dyDescent="0.2">
      <c r="B38" s="89" t="s">
        <v>100</v>
      </c>
      <c r="C38" s="90"/>
      <c r="D38" s="90"/>
      <c r="E38" s="90"/>
      <c r="F38" s="90"/>
      <c r="G38" s="90"/>
      <c r="H38" s="90"/>
      <c r="I38" s="90"/>
      <c r="J38" s="90"/>
      <c r="K38" s="90"/>
      <c r="L38" s="90"/>
      <c r="M38" s="90"/>
      <c r="N38" s="90"/>
      <c r="O38" s="90"/>
      <c r="P38" s="90"/>
      <c r="Q38" s="90"/>
      <c r="R38" s="90"/>
      <c r="S38" s="90"/>
      <c r="T38" s="90"/>
      <c r="U38" s="91"/>
    </row>
    <row r="39" spans="2:21" ht="88.5" customHeight="1" x14ac:dyDescent="0.2">
      <c r="B39" s="89" t="s">
        <v>101</v>
      </c>
      <c r="C39" s="90"/>
      <c r="D39" s="90"/>
      <c r="E39" s="90"/>
      <c r="F39" s="90"/>
      <c r="G39" s="90"/>
      <c r="H39" s="90"/>
      <c r="I39" s="90"/>
      <c r="J39" s="90"/>
      <c r="K39" s="90"/>
      <c r="L39" s="90"/>
      <c r="M39" s="90"/>
      <c r="N39" s="90"/>
      <c r="O39" s="90"/>
      <c r="P39" s="90"/>
      <c r="Q39" s="90"/>
      <c r="R39" s="90"/>
      <c r="S39" s="90"/>
      <c r="T39" s="90"/>
      <c r="U39" s="91"/>
    </row>
    <row r="40" spans="2:21" ht="83.25" customHeight="1" x14ac:dyDescent="0.2">
      <c r="B40" s="89" t="s">
        <v>102</v>
      </c>
      <c r="C40" s="90"/>
      <c r="D40" s="90"/>
      <c r="E40" s="90"/>
      <c r="F40" s="90"/>
      <c r="G40" s="90"/>
      <c r="H40" s="90"/>
      <c r="I40" s="90"/>
      <c r="J40" s="90"/>
      <c r="K40" s="90"/>
      <c r="L40" s="90"/>
      <c r="M40" s="90"/>
      <c r="N40" s="90"/>
      <c r="O40" s="90"/>
      <c r="P40" s="90"/>
      <c r="Q40" s="90"/>
      <c r="R40" s="90"/>
      <c r="S40" s="90"/>
      <c r="T40" s="90"/>
      <c r="U40" s="91"/>
    </row>
    <row r="41" spans="2:21" ht="67.5" customHeight="1" x14ac:dyDescent="0.2">
      <c r="B41" s="89" t="s">
        <v>103</v>
      </c>
      <c r="C41" s="90"/>
      <c r="D41" s="90"/>
      <c r="E41" s="90"/>
      <c r="F41" s="90"/>
      <c r="G41" s="90"/>
      <c r="H41" s="90"/>
      <c r="I41" s="90"/>
      <c r="J41" s="90"/>
      <c r="K41" s="90"/>
      <c r="L41" s="90"/>
      <c r="M41" s="90"/>
      <c r="N41" s="90"/>
      <c r="O41" s="90"/>
      <c r="P41" s="90"/>
      <c r="Q41" s="90"/>
      <c r="R41" s="90"/>
      <c r="S41" s="90"/>
      <c r="T41" s="90"/>
      <c r="U41" s="91"/>
    </row>
    <row r="42" spans="2:21" ht="74.25" customHeight="1" x14ac:dyDescent="0.2">
      <c r="B42" s="89" t="s">
        <v>104</v>
      </c>
      <c r="C42" s="90"/>
      <c r="D42" s="90"/>
      <c r="E42" s="90"/>
      <c r="F42" s="90"/>
      <c r="G42" s="90"/>
      <c r="H42" s="90"/>
      <c r="I42" s="90"/>
      <c r="J42" s="90"/>
      <c r="K42" s="90"/>
      <c r="L42" s="90"/>
      <c r="M42" s="90"/>
      <c r="N42" s="90"/>
      <c r="O42" s="90"/>
      <c r="P42" s="90"/>
      <c r="Q42" s="90"/>
      <c r="R42" s="90"/>
      <c r="S42" s="90"/>
      <c r="T42" s="90"/>
      <c r="U42" s="91"/>
    </row>
    <row r="43" spans="2:21" ht="75" customHeight="1" thickBot="1" x14ac:dyDescent="0.25">
      <c r="B43" s="99" t="s">
        <v>105</v>
      </c>
      <c r="C43" s="100"/>
      <c r="D43" s="100"/>
      <c r="E43" s="100"/>
      <c r="F43" s="100"/>
      <c r="G43" s="100"/>
      <c r="H43" s="100"/>
      <c r="I43" s="100"/>
      <c r="J43" s="100"/>
      <c r="K43" s="100"/>
      <c r="L43" s="100"/>
      <c r="M43" s="100"/>
      <c r="N43" s="100"/>
      <c r="O43" s="100"/>
      <c r="P43" s="100"/>
      <c r="Q43" s="100"/>
      <c r="R43" s="100"/>
      <c r="S43" s="100"/>
      <c r="T43" s="100"/>
      <c r="U43" s="101"/>
    </row>
  </sheetData>
  <mergeCells count="76">
    <mergeCell ref="B40:U40"/>
    <mergeCell ref="B41:U41"/>
    <mergeCell ref="B42:U42"/>
    <mergeCell ref="B43:U43"/>
    <mergeCell ref="B34:U34"/>
    <mergeCell ref="B35:U35"/>
    <mergeCell ref="B36:U36"/>
    <mergeCell ref="B37:U37"/>
    <mergeCell ref="B38:U38"/>
    <mergeCell ref="B39:U39"/>
    <mergeCell ref="B33:U33"/>
    <mergeCell ref="C22:H22"/>
    <mergeCell ref="I22:K22"/>
    <mergeCell ref="L22:O22"/>
    <mergeCell ref="C23:H23"/>
    <mergeCell ref="I23:K23"/>
    <mergeCell ref="L23:O23"/>
    <mergeCell ref="B27:D27"/>
    <mergeCell ref="B28:D28"/>
    <mergeCell ref="B30:U30"/>
    <mergeCell ref="B31:U31"/>
    <mergeCell ref="B32:U32"/>
    <mergeCell ref="C20:H20"/>
    <mergeCell ref="I20:K20"/>
    <mergeCell ref="L20:O20"/>
    <mergeCell ref="C21:H21"/>
    <mergeCell ref="I21:K21"/>
    <mergeCell ref="L21:O21"/>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1"/>
  <sheetViews>
    <sheetView view="pageBreakPreview" topLeftCell="A19" zoomScale="80" zoomScaleNormal="80" zoomScaleSheetLayoutView="80" workbookViewId="0">
      <selection activeCell="B34" sqref="B34:U34"/>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625" style="1" customWidth="1"/>
    <col min="19" max="19" width="13" style="1" customWidth="1"/>
    <col min="20" max="20" width="10.75" style="1" customWidth="1"/>
    <col min="21" max="21" width="11.12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0" t="s">
        <v>0</v>
      </c>
      <c r="C1" s="50"/>
      <c r="D1" s="50"/>
      <c r="E1" s="50"/>
      <c r="F1" s="50"/>
      <c r="G1" s="50"/>
      <c r="H1" s="50"/>
      <c r="I1" s="50"/>
      <c r="J1" s="50"/>
      <c r="K1" s="50"/>
      <c r="L1" s="50"/>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8" t="s">
        <v>6</v>
      </c>
      <c r="C4" s="9" t="s">
        <v>106</v>
      </c>
      <c r="D4" s="57" t="s">
        <v>107</v>
      </c>
      <c r="E4" s="57"/>
      <c r="F4" s="57"/>
      <c r="G4" s="57"/>
      <c r="H4" s="57"/>
      <c r="I4" s="10"/>
      <c r="J4" s="11" t="s">
        <v>9</v>
      </c>
      <c r="K4" s="12" t="s">
        <v>10</v>
      </c>
      <c r="L4" s="58" t="s">
        <v>11</v>
      </c>
      <c r="M4" s="58"/>
      <c r="N4" s="58"/>
      <c r="O4" s="58"/>
      <c r="P4" s="11" t="s">
        <v>12</v>
      </c>
      <c r="Q4" s="58" t="s">
        <v>108</v>
      </c>
      <c r="R4" s="58"/>
      <c r="S4" s="11" t="s">
        <v>14</v>
      </c>
      <c r="T4" s="58"/>
      <c r="U4" s="59"/>
    </row>
    <row r="5" spans="1:21" ht="15.75" customHeight="1" x14ac:dyDescent="0.2">
      <c r="B5" s="54" t="s">
        <v>15</v>
      </c>
      <c r="C5" s="55"/>
      <c r="D5" s="55"/>
      <c r="E5" s="55"/>
      <c r="F5" s="55"/>
      <c r="G5" s="55"/>
      <c r="H5" s="55"/>
      <c r="I5" s="55"/>
      <c r="J5" s="55"/>
      <c r="K5" s="55"/>
      <c r="L5" s="55"/>
      <c r="M5" s="55"/>
      <c r="N5" s="55"/>
      <c r="O5" s="55"/>
      <c r="P5" s="55"/>
      <c r="Q5" s="55"/>
      <c r="R5" s="55"/>
      <c r="S5" s="55"/>
      <c r="T5" s="55"/>
      <c r="U5" s="56"/>
    </row>
    <row r="6" spans="1:21" ht="74.25" customHeight="1" thickBot="1" x14ac:dyDescent="0.25">
      <c r="B6" s="13" t="s">
        <v>16</v>
      </c>
      <c r="C6" s="60" t="s">
        <v>17</v>
      </c>
      <c r="D6" s="60"/>
      <c r="E6" s="60"/>
      <c r="F6" s="60"/>
      <c r="G6" s="60"/>
      <c r="H6" s="14"/>
      <c r="I6" s="14"/>
      <c r="J6" s="14" t="s">
        <v>18</v>
      </c>
      <c r="K6" s="60" t="s">
        <v>19</v>
      </c>
      <c r="L6" s="60"/>
      <c r="M6" s="60"/>
      <c r="N6" s="15"/>
      <c r="O6" s="16" t="s">
        <v>20</v>
      </c>
      <c r="P6" s="60" t="s">
        <v>21</v>
      </c>
      <c r="Q6" s="60"/>
      <c r="R6" s="17"/>
      <c r="S6" s="16" t="s">
        <v>22</v>
      </c>
      <c r="T6" s="60" t="s">
        <v>23</v>
      </c>
      <c r="U6" s="61"/>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62" t="s">
        <v>25</v>
      </c>
      <c r="C8" s="65" t="s">
        <v>26</v>
      </c>
      <c r="D8" s="66"/>
      <c r="E8" s="66"/>
      <c r="F8" s="66"/>
      <c r="G8" s="66"/>
      <c r="H8" s="67"/>
      <c r="I8" s="74" t="s">
        <v>27</v>
      </c>
      <c r="J8" s="75"/>
      <c r="K8" s="75"/>
      <c r="L8" s="75"/>
      <c r="M8" s="75"/>
      <c r="N8" s="75"/>
      <c r="O8" s="75"/>
      <c r="P8" s="75"/>
      <c r="Q8" s="75"/>
      <c r="R8" s="75"/>
      <c r="S8" s="76"/>
      <c r="T8" s="77" t="s">
        <v>28</v>
      </c>
      <c r="U8" s="78"/>
    </row>
    <row r="9" spans="1:21" ht="19.5" customHeight="1" x14ac:dyDescent="0.2">
      <c r="B9" s="63"/>
      <c r="C9" s="68"/>
      <c r="D9" s="69"/>
      <c r="E9" s="69"/>
      <c r="F9" s="69"/>
      <c r="G9" s="69"/>
      <c r="H9" s="70"/>
      <c r="I9" s="79" t="s">
        <v>29</v>
      </c>
      <c r="J9" s="80"/>
      <c r="K9" s="80"/>
      <c r="L9" s="80" t="s">
        <v>30</v>
      </c>
      <c r="M9" s="80"/>
      <c r="N9" s="80"/>
      <c r="O9" s="80"/>
      <c r="P9" s="80" t="s">
        <v>31</v>
      </c>
      <c r="Q9" s="80" t="s">
        <v>32</v>
      </c>
      <c r="R9" s="83" t="s">
        <v>33</v>
      </c>
      <c r="S9" s="84"/>
      <c r="T9" s="80" t="s">
        <v>34</v>
      </c>
      <c r="U9" s="85" t="s">
        <v>35</v>
      </c>
    </row>
    <row r="10" spans="1:21" ht="26.25" customHeight="1" thickBot="1" x14ac:dyDescent="0.25">
      <c r="B10" s="64"/>
      <c r="C10" s="71"/>
      <c r="D10" s="72"/>
      <c r="E10" s="72"/>
      <c r="F10" s="72"/>
      <c r="G10" s="72"/>
      <c r="H10" s="73"/>
      <c r="I10" s="81"/>
      <c r="J10" s="82"/>
      <c r="K10" s="82"/>
      <c r="L10" s="82"/>
      <c r="M10" s="82"/>
      <c r="N10" s="82"/>
      <c r="O10" s="82"/>
      <c r="P10" s="82"/>
      <c r="Q10" s="82"/>
      <c r="R10" s="19" t="s">
        <v>36</v>
      </c>
      <c r="S10" s="20" t="s">
        <v>37</v>
      </c>
      <c r="T10" s="82"/>
      <c r="U10" s="86"/>
    </row>
    <row r="11" spans="1:21" ht="75" customHeight="1" thickTop="1" thickBot="1" x14ac:dyDescent="0.25">
      <c r="A11" s="21"/>
      <c r="B11" s="22" t="s">
        <v>38</v>
      </c>
      <c r="C11" s="87" t="s">
        <v>109</v>
      </c>
      <c r="D11" s="87"/>
      <c r="E11" s="87"/>
      <c r="F11" s="87"/>
      <c r="G11" s="87"/>
      <c r="H11" s="87"/>
      <c r="I11" s="87" t="s">
        <v>110</v>
      </c>
      <c r="J11" s="87"/>
      <c r="K11" s="87"/>
      <c r="L11" s="87" t="s">
        <v>111</v>
      </c>
      <c r="M11" s="87"/>
      <c r="N11" s="87"/>
      <c r="O11" s="87"/>
      <c r="P11" s="23" t="s">
        <v>42</v>
      </c>
      <c r="Q11" s="23" t="s">
        <v>43</v>
      </c>
      <c r="R11" s="23" t="s">
        <v>44</v>
      </c>
      <c r="S11" s="23">
        <v>93.9</v>
      </c>
      <c r="T11" s="23">
        <v>86.08</v>
      </c>
      <c r="U11" s="45">
        <f>91.68</f>
        <v>91.68</v>
      </c>
    </row>
    <row r="12" spans="1:21" ht="75" customHeight="1" thickTop="1" thickBot="1" x14ac:dyDescent="0.25">
      <c r="A12" s="21"/>
      <c r="B12" s="22" t="s">
        <v>45</v>
      </c>
      <c r="C12" s="87" t="s">
        <v>112</v>
      </c>
      <c r="D12" s="87"/>
      <c r="E12" s="87"/>
      <c r="F12" s="87"/>
      <c r="G12" s="87"/>
      <c r="H12" s="87"/>
      <c r="I12" s="87" t="s">
        <v>113</v>
      </c>
      <c r="J12" s="87"/>
      <c r="K12" s="87"/>
      <c r="L12" s="87" t="s">
        <v>114</v>
      </c>
      <c r="M12" s="87"/>
      <c r="N12" s="87"/>
      <c r="O12" s="87"/>
      <c r="P12" s="23" t="s">
        <v>115</v>
      </c>
      <c r="Q12" s="23" t="s">
        <v>43</v>
      </c>
      <c r="R12" s="44" t="s">
        <v>44</v>
      </c>
      <c r="S12" s="44">
        <v>5</v>
      </c>
      <c r="T12" s="44">
        <v>18</v>
      </c>
      <c r="U12" s="45">
        <f>360</f>
        <v>360</v>
      </c>
    </row>
    <row r="13" spans="1:21" ht="75" customHeight="1" thickTop="1" x14ac:dyDescent="0.2">
      <c r="A13" s="21"/>
      <c r="B13" s="22" t="s">
        <v>53</v>
      </c>
      <c r="C13" s="87" t="s">
        <v>116</v>
      </c>
      <c r="D13" s="87"/>
      <c r="E13" s="87"/>
      <c r="F13" s="87"/>
      <c r="G13" s="87"/>
      <c r="H13" s="87"/>
      <c r="I13" s="87" t="s">
        <v>117</v>
      </c>
      <c r="J13" s="87"/>
      <c r="K13" s="87"/>
      <c r="L13" s="87" t="s">
        <v>118</v>
      </c>
      <c r="M13" s="87"/>
      <c r="N13" s="87"/>
      <c r="O13" s="87"/>
      <c r="P13" s="23" t="s">
        <v>42</v>
      </c>
      <c r="Q13" s="23" t="s">
        <v>63</v>
      </c>
      <c r="R13" s="23" t="s">
        <v>44</v>
      </c>
      <c r="S13" s="23">
        <v>103.45</v>
      </c>
      <c r="T13" s="23">
        <v>36.9</v>
      </c>
      <c r="U13" s="45">
        <f>35.67</f>
        <v>35.67</v>
      </c>
    </row>
    <row r="14" spans="1:21" ht="75" customHeight="1" x14ac:dyDescent="0.2">
      <c r="A14" s="21"/>
      <c r="B14" s="24" t="s">
        <v>50</v>
      </c>
      <c r="C14" s="88" t="s">
        <v>119</v>
      </c>
      <c r="D14" s="88"/>
      <c r="E14" s="88"/>
      <c r="F14" s="88"/>
      <c r="G14" s="88"/>
      <c r="H14" s="88"/>
      <c r="I14" s="88" t="s">
        <v>120</v>
      </c>
      <c r="J14" s="88"/>
      <c r="K14" s="88"/>
      <c r="L14" s="88" t="s">
        <v>121</v>
      </c>
      <c r="M14" s="88"/>
      <c r="N14" s="88"/>
      <c r="O14" s="88"/>
      <c r="P14" s="25" t="s">
        <v>122</v>
      </c>
      <c r="Q14" s="25" t="s">
        <v>123</v>
      </c>
      <c r="R14" s="26">
        <v>4600000</v>
      </c>
      <c r="S14" s="26">
        <v>4600000</v>
      </c>
      <c r="T14" s="26">
        <v>4398366</v>
      </c>
      <c r="U14" s="46">
        <f>95.61</f>
        <v>95.61</v>
      </c>
    </row>
    <row r="15" spans="1:21" ht="75" customHeight="1" x14ac:dyDescent="0.2">
      <c r="A15" s="21"/>
      <c r="B15" s="24" t="s">
        <v>50</v>
      </c>
      <c r="C15" s="88" t="s">
        <v>124</v>
      </c>
      <c r="D15" s="88"/>
      <c r="E15" s="88"/>
      <c r="F15" s="88"/>
      <c r="G15" s="88"/>
      <c r="H15" s="88"/>
      <c r="I15" s="88" t="s">
        <v>125</v>
      </c>
      <c r="J15" s="88"/>
      <c r="K15" s="88"/>
      <c r="L15" s="88" t="s">
        <v>126</v>
      </c>
      <c r="M15" s="88"/>
      <c r="N15" s="88"/>
      <c r="O15" s="88"/>
      <c r="P15" s="25" t="s">
        <v>127</v>
      </c>
      <c r="Q15" s="25" t="s">
        <v>63</v>
      </c>
      <c r="R15" s="26" t="s">
        <v>44</v>
      </c>
      <c r="S15" s="26">
        <v>21</v>
      </c>
      <c r="T15" s="26">
        <v>22</v>
      </c>
      <c r="U15" s="46">
        <f>104.76</f>
        <v>104.76</v>
      </c>
    </row>
    <row r="16" spans="1:21" ht="75" customHeight="1" thickBot="1" x14ac:dyDescent="0.25">
      <c r="A16" s="21"/>
      <c r="B16" s="24" t="s">
        <v>50</v>
      </c>
      <c r="C16" s="88" t="s">
        <v>128</v>
      </c>
      <c r="D16" s="88"/>
      <c r="E16" s="88"/>
      <c r="F16" s="88"/>
      <c r="G16" s="88"/>
      <c r="H16" s="88"/>
      <c r="I16" s="88" t="s">
        <v>129</v>
      </c>
      <c r="J16" s="88"/>
      <c r="K16" s="88"/>
      <c r="L16" s="88" t="s">
        <v>130</v>
      </c>
      <c r="M16" s="88"/>
      <c r="N16" s="88"/>
      <c r="O16" s="88"/>
      <c r="P16" s="25" t="s">
        <v>131</v>
      </c>
      <c r="Q16" s="25" t="s">
        <v>57</v>
      </c>
      <c r="R16" s="26" t="s">
        <v>44</v>
      </c>
      <c r="S16" s="26">
        <v>2322336</v>
      </c>
      <c r="T16" s="26">
        <v>2237250</v>
      </c>
      <c r="U16" s="46">
        <f>96.33</f>
        <v>96.33</v>
      </c>
    </row>
    <row r="17" spans="1:22" ht="75" customHeight="1" thickTop="1" x14ac:dyDescent="0.2">
      <c r="A17" s="21"/>
      <c r="B17" s="22" t="s">
        <v>64</v>
      </c>
      <c r="C17" s="87" t="s">
        <v>132</v>
      </c>
      <c r="D17" s="87"/>
      <c r="E17" s="87"/>
      <c r="F17" s="87"/>
      <c r="G17" s="87"/>
      <c r="H17" s="87"/>
      <c r="I17" s="87" t="s">
        <v>133</v>
      </c>
      <c r="J17" s="87"/>
      <c r="K17" s="87"/>
      <c r="L17" s="87" t="s">
        <v>134</v>
      </c>
      <c r="M17" s="87"/>
      <c r="N17" s="87"/>
      <c r="O17" s="87"/>
      <c r="P17" s="23" t="s">
        <v>135</v>
      </c>
      <c r="Q17" s="23" t="s">
        <v>63</v>
      </c>
      <c r="R17" s="44" t="s">
        <v>44</v>
      </c>
      <c r="S17" s="44">
        <v>5</v>
      </c>
      <c r="T17" s="44">
        <v>3</v>
      </c>
      <c r="U17" s="45">
        <f>60</f>
        <v>60</v>
      </c>
    </row>
    <row r="18" spans="1:22" ht="100.5" customHeight="1" x14ac:dyDescent="0.2">
      <c r="A18" s="21"/>
      <c r="B18" s="24" t="s">
        <v>50</v>
      </c>
      <c r="C18" s="88" t="s">
        <v>136</v>
      </c>
      <c r="D18" s="88"/>
      <c r="E18" s="88"/>
      <c r="F18" s="88"/>
      <c r="G18" s="88"/>
      <c r="H18" s="88"/>
      <c r="I18" s="88" t="s">
        <v>137</v>
      </c>
      <c r="J18" s="88"/>
      <c r="K18" s="88"/>
      <c r="L18" s="88" t="s">
        <v>138</v>
      </c>
      <c r="M18" s="88"/>
      <c r="N18" s="88"/>
      <c r="O18" s="88"/>
      <c r="P18" s="25" t="s">
        <v>42</v>
      </c>
      <c r="Q18" s="25" t="s">
        <v>123</v>
      </c>
      <c r="R18" s="25" t="s">
        <v>44</v>
      </c>
      <c r="S18" s="25">
        <v>9.64</v>
      </c>
      <c r="T18" s="25">
        <v>8.77</v>
      </c>
      <c r="U18" s="46">
        <f>90.97</f>
        <v>90.97</v>
      </c>
    </row>
    <row r="19" spans="1:22" ht="75" customHeight="1" x14ac:dyDescent="0.2">
      <c r="A19" s="21"/>
      <c r="B19" s="24" t="s">
        <v>50</v>
      </c>
      <c r="C19" s="88" t="s">
        <v>139</v>
      </c>
      <c r="D19" s="88"/>
      <c r="E19" s="88"/>
      <c r="F19" s="88"/>
      <c r="G19" s="88"/>
      <c r="H19" s="88"/>
      <c r="I19" s="88" t="s">
        <v>140</v>
      </c>
      <c r="J19" s="88"/>
      <c r="K19" s="88"/>
      <c r="L19" s="88" t="s">
        <v>141</v>
      </c>
      <c r="M19" s="88"/>
      <c r="N19" s="88"/>
      <c r="O19" s="88"/>
      <c r="P19" s="25" t="s">
        <v>142</v>
      </c>
      <c r="Q19" s="25" t="s">
        <v>63</v>
      </c>
      <c r="R19" s="26" t="s">
        <v>44</v>
      </c>
      <c r="S19" s="26">
        <v>3</v>
      </c>
      <c r="T19" s="26">
        <v>0</v>
      </c>
      <c r="U19" s="46">
        <f>0</f>
        <v>0</v>
      </c>
    </row>
    <row r="20" spans="1:22" ht="93" customHeight="1" x14ac:dyDescent="0.2">
      <c r="A20" s="21"/>
      <c r="B20" s="24" t="s">
        <v>50</v>
      </c>
      <c r="C20" s="88" t="s">
        <v>143</v>
      </c>
      <c r="D20" s="88"/>
      <c r="E20" s="88"/>
      <c r="F20" s="88"/>
      <c r="G20" s="88"/>
      <c r="H20" s="88"/>
      <c r="I20" s="88" t="s">
        <v>144</v>
      </c>
      <c r="J20" s="88"/>
      <c r="K20" s="88"/>
      <c r="L20" s="88" t="s">
        <v>145</v>
      </c>
      <c r="M20" s="88"/>
      <c r="N20" s="88"/>
      <c r="O20" s="88"/>
      <c r="P20" s="25" t="s">
        <v>42</v>
      </c>
      <c r="Q20" s="25" t="s">
        <v>57</v>
      </c>
      <c r="R20" s="25" t="s">
        <v>44</v>
      </c>
      <c r="S20" s="25">
        <v>51.54</v>
      </c>
      <c r="T20" s="25">
        <v>48.47</v>
      </c>
      <c r="U20" s="46">
        <f>94.04</f>
        <v>94.04</v>
      </c>
    </row>
    <row r="21" spans="1:22" ht="75" customHeight="1" x14ac:dyDescent="0.2">
      <c r="A21" s="21"/>
      <c r="B21" s="24" t="s">
        <v>50</v>
      </c>
      <c r="C21" s="88" t="s">
        <v>146</v>
      </c>
      <c r="D21" s="88"/>
      <c r="E21" s="88"/>
      <c r="F21" s="88"/>
      <c r="G21" s="88"/>
      <c r="H21" s="88"/>
      <c r="I21" s="88" t="s">
        <v>147</v>
      </c>
      <c r="J21" s="88"/>
      <c r="K21" s="88"/>
      <c r="L21" s="88" t="s">
        <v>148</v>
      </c>
      <c r="M21" s="88"/>
      <c r="N21" s="88"/>
      <c r="O21" s="88"/>
      <c r="P21" s="25" t="s">
        <v>42</v>
      </c>
      <c r="Q21" s="25" t="s">
        <v>68</v>
      </c>
      <c r="R21" s="25" t="s">
        <v>44</v>
      </c>
      <c r="S21" s="25">
        <v>94.87</v>
      </c>
      <c r="T21" s="25">
        <v>91.39</v>
      </c>
      <c r="U21" s="46">
        <f>96.33</f>
        <v>96.33</v>
      </c>
    </row>
    <row r="22" spans="1:22" ht="75" customHeight="1" thickBot="1" x14ac:dyDescent="0.25">
      <c r="A22" s="21"/>
      <c r="B22" s="24" t="s">
        <v>50</v>
      </c>
      <c r="C22" s="88" t="s">
        <v>149</v>
      </c>
      <c r="D22" s="88"/>
      <c r="E22" s="88"/>
      <c r="F22" s="88"/>
      <c r="G22" s="88"/>
      <c r="H22" s="88"/>
      <c r="I22" s="88" t="s">
        <v>150</v>
      </c>
      <c r="J22" s="88"/>
      <c r="K22" s="88"/>
      <c r="L22" s="88" t="s">
        <v>151</v>
      </c>
      <c r="M22" s="88"/>
      <c r="N22" s="88"/>
      <c r="O22" s="88"/>
      <c r="P22" s="25" t="s">
        <v>42</v>
      </c>
      <c r="Q22" s="25" t="s">
        <v>68</v>
      </c>
      <c r="R22" s="25" t="s">
        <v>44</v>
      </c>
      <c r="S22" s="25">
        <v>101.12</v>
      </c>
      <c r="T22" s="25">
        <v>84.82</v>
      </c>
      <c r="U22" s="46">
        <f>83.88</f>
        <v>83.88</v>
      </c>
    </row>
    <row r="23" spans="1:22" ht="14.25" customHeight="1" thickTop="1" thickBot="1" x14ac:dyDescent="0.25">
      <c r="B23" s="4" t="s">
        <v>84</v>
      </c>
      <c r="C23" s="5"/>
      <c r="D23" s="5"/>
      <c r="E23" s="5"/>
      <c r="F23" s="5"/>
      <c r="G23" s="5"/>
      <c r="H23" s="6"/>
      <c r="I23" s="6"/>
      <c r="J23" s="6"/>
      <c r="K23" s="6"/>
      <c r="L23" s="6"/>
      <c r="M23" s="6"/>
      <c r="N23" s="6"/>
      <c r="O23" s="6"/>
      <c r="P23" s="6"/>
      <c r="Q23" s="6"/>
      <c r="R23" s="6"/>
      <c r="S23" s="6"/>
      <c r="T23" s="6"/>
      <c r="U23" s="7"/>
      <c r="V23" s="27"/>
    </row>
    <row r="24" spans="1:22" ht="26.25" customHeight="1" thickTop="1" x14ac:dyDescent="0.2">
      <c r="B24" s="28"/>
      <c r="C24" s="29"/>
      <c r="D24" s="29"/>
      <c r="E24" s="29"/>
      <c r="F24" s="29"/>
      <c r="G24" s="29"/>
      <c r="H24" s="30"/>
      <c r="I24" s="30"/>
      <c r="J24" s="30"/>
      <c r="K24" s="30"/>
      <c r="L24" s="30"/>
      <c r="M24" s="30"/>
      <c r="N24" s="30"/>
      <c r="O24" s="30"/>
      <c r="P24" s="30"/>
      <c r="Q24" s="30"/>
      <c r="R24" s="31"/>
      <c r="S24" s="32" t="s">
        <v>33</v>
      </c>
      <c r="T24" s="32" t="s">
        <v>85</v>
      </c>
      <c r="U24" s="18" t="s">
        <v>86</v>
      </c>
    </row>
    <row r="25" spans="1:22" ht="26.25" customHeight="1" thickBot="1" x14ac:dyDescent="0.25">
      <c r="B25" s="33"/>
      <c r="C25" s="34"/>
      <c r="D25" s="34"/>
      <c r="E25" s="34"/>
      <c r="F25" s="34"/>
      <c r="G25" s="34"/>
      <c r="H25" s="35"/>
      <c r="I25" s="35"/>
      <c r="J25" s="35"/>
      <c r="K25" s="35"/>
      <c r="L25" s="35"/>
      <c r="M25" s="35"/>
      <c r="N25" s="35"/>
      <c r="O25" s="35"/>
      <c r="P25" s="35"/>
      <c r="Q25" s="35"/>
      <c r="R25" s="35"/>
      <c r="S25" s="36" t="s">
        <v>87</v>
      </c>
      <c r="T25" s="37" t="s">
        <v>87</v>
      </c>
      <c r="U25" s="37" t="s">
        <v>88</v>
      </c>
    </row>
    <row r="26" spans="1:22" ht="13.5" customHeight="1" thickBot="1" x14ac:dyDescent="0.25">
      <c r="B26" s="92" t="s">
        <v>89</v>
      </c>
      <c r="C26" s="93"/>
      <c r="D26" s="93"/>
      <c r="E26" s="38"/>
      <c r="F26" s="38"/>
      <c r="G26" s="38"/>
      <c r="H26" s="39"/>
      <c r="I26" s="39"/>
      <c r="J26" s="39"/>
      <c r="K26" s="39"/>
      <c r="L26" s="39"/>
      <c r="M26" s="39"/>
      <c r="N26" s="39"/>
      <c r="O26" s="39"/>
      <c r="P26" s="40"/>
      <c r="Q26" s="40"/>
      <c r="R26" s="40"/>
      <c r="S26" s="48">
        <v>127.835551</v>
      </c>
      <c r="T26" s="48">
        <v>1100.5987062900006</v>
      </c>
      <c r="U26" s="49">
        <f>+IF(ISERR(T26/S26*100),"N/A",ROUND(T26/S26*100,1))</f>
        <v>860.9</v>
      </c>
    </row>
    <row r="27" spans="1:22" ht="13.5" customHeight="1" thickBot="1" x14ac:dyDescent="0.25">
      <c r="B27" s="94" t="s">
        <v>90</v>
      </c>
      <c r="C27" s="95"/>
      <c r="D27" s="95"/>
      <c r="E27" s="41"/>
      <c r="F27" s="41"/>
      <c r="G27" s="41"/>
      <c r="H27" s="42"/>
      <c r="I27" s="42"/>
      <c r="J27" s="42"/>
      <c r="K27" s="42"/>
      <c r="L27" s="42"/>
      <c r="M27" s="42"/>
      <c r="N27" s="42"/>
      <c r="O27" s="42"/>
      <c r="P27" s="43"/>
      <c r="Q27" s="43"/>
      <c r="R27" s="43"/>
      <c r="S27" s="48">
        <v>1100.6382028200012</v>
      </c>
      <c r="T27" s="48">
        <v>1100.5987062900006</v>
      </c>
      <c r="U27" s="49">
        <f>+IF(ISERR(T27/S27*100),"N/A",ROUND(T27/S27*100,1))</f>
        <v>100</v>
      </c>
    </row>
    <row r="28" spans="1:22" ht="14.85" customHeight="1" thickTop="1" thickBot="1" x14ac:dyDescent="0.25">
      <c r="B28" s="4" t="s">
        <v>91</v>
      </c>
      <c r="C28" s="5"/>
      <c r="D28" s="5"/>
      <c r="E28" s="5"/>
      <c r="F28" s="5"/>
      <c r="G28" s="5"/>
      <c r="H28" s="6"/>
      <c r="I28" s="6"/>
      <c r="J28" s="6"/>
      <c r="K28" s="6"/>
      <c r="L28" s="6"/>
      <c r="M28" s="6"/>
      <c r="N28" s="6"/>
      <c r="O28" s="6"/>
      <c r="P28" s="6"/>
      <c r="Q28" s="6"/>
      <c r="R28" s="6"/>
      <c r="S28" s="6"/>
      <c r="T28" s="6"/>
      <c r="U28" s="7"/>
    </row>
    <row r="29" spans="1:22" ht="44.25" customHeight="1" thickTop="1" x14ac:dyDescent="0.2">
      <c r="B29" s="96" t="s">
        <v>92</v>
      </c>
      <c r="C29" s="97"/>
      <c r="D29" s="97"/>
      <c r="E29" s="97"/>
      <c r="F29" s="97"/>
      <c r="G29" s="97"/>
      <c r="H29" s="97"/>
      <c r="I29" s="97"/>
      <c r="J29" s="97"/>
      <c r="K29" s="97"/>
      <c r="L29" s="97"/>
      <c r="M29" s="97"/>
      <c r="N29" s="97"/>
      <c r="O29" s="97"/>
      <c r="P29" s="97"/>
      <c r="Q29" s="97"/>
      <c r="R29" s="97"/>
      <c r="S29" s="97"/>
      <c r="T29" s="97"/>
      <c r="U29" s="98"/>
    </row>
    <row r="30" spans="1:22" ht="51" customHeight="1" x14ac:dyDescent="0.2">
      <c r="B30" s="89" t="s">
        <v>152</v>
      </c>
      <c r="C30" s="90"/>
      <c r="D30" s="90"/>
      <c r="E30" s="90"/>
      <c r="F30" s="90"/>
      <c r="G30" s="90"/>
      <c r="H30" s="90"/>
      <c r="I30" s="90"/>
      <c r="J30" s="90"/>
      <c r="K30" s="90"/>
      <c r="L30" s="90"/>
      <c r="M30" s="90"/>
      <c r="N30" s="90"/>
      <c r="O30" s="90"/>
      <c r="P30" s="90"/>
      <c r="Q30" s="90"/>
      <c r="R30" s="90"/>
      <c r="S30" s="90"/>
      <c r="T30" s="90"/>
      <c r="U30" s="91"/>
    </row>
    <row r="31" spans="1:22" ht="60.75" customHeight="1" x14ac:dyDescent="0.2">
      <c r="B31" s="89" t="s">
        <v>153</v>
      </c>
      <c r="C31" s="90"/>
      <c r="D31" s="90"/>
      <c r="E31" s="90"/>
      <c r="F31" s="90"/>
      <c r="G31" s="90"/>
      <c r="H31" s="90"/>
      <c r="I31" s="90"/>
      <c r="J31" s="90"/>
      <c r="K31" s="90"/>
      <c r="L31" s="90"/>
      <c r="M31" s="90"/>
      <c r="N31" s="90"/>
      <c r="O31" s="90"/>
      <c r="P31" s="90"/>
      <c r="Q31" s="90"/>
      <c r="R31" s="90"/>
      <c r="S31" s="90"/>
      <c r="T31" s="90"/>
      <c r="U31" s="91"/>
    </row>
    <row r="32" spans="1:22" ht="63" customHeight="1" x14ac:dyDescent="0.2">
      <c r="B32" s="89" t="s">
        <v>154</v>
      </c>
      <c r="C32" s="90"/>
      <c r="D32" s="90"/>
      <c r="E32" s="90"/>
      <c r="F32" s="90"/>
      <c r="G32" s="90"/>
      <c r="H32" s="90"/>
      <c r="I32" s="90"/>
      <c r="J32" s="90"/>
      <c r="K32" s="90"/>
      <c r="L32" s="90"/>
      <c r="M32" s="90"/>
      <c r="N32" s="90"/>
      <c r="O32" s="90"/>
      <c r="P32" s="90"/>
      <c r="Q32" s="90"/>
      <c r="R32" s="90"/>
      <c r="S32" s="90"/>
      <c r="T32" s="90"/>
      <c r="U32" s="91"/>
    </row>
    <row r="33" spans="2:21" ht="51" customHeight="1" x14ac:dyDescent="0.2">
      <c r="B33" s="89" t="s">
        <v>155</v>
      </c>
      <c r="C33" s="90"/>
      <c r="D33" s="90"/>
      <c r="E33" s="90"/>
      <c r="F33" s="90"/>
      <c r="G33" s="90"/>
      <c r="H33" s="90"/>
      <c r="I33" s="90"/>
      <c r="J33" s="90"/>
      <c r="K33" s="90"/>
      <c r="L33" s="90"/>
      <c r="M33" s="90"/>
      <c r="N33" s="90"/>
      <c r="O33" s="90"/>
      <c r="P33" s="90"/>
      <c r="Q33" s="90"/>
      <c r="R33" s="90"/>
      <c r="S33" s="90"/>
      <c r="T33" s="90"/>
      <c r="U33" s="91"/>
    </row>
    <row r="34" spans="2:21" ht="51" customHeight="1" x14ac:dyDescent="0.2">
      <c r="B34" s="89" t="s">
        <v>156</v>
      </c>
      <c r="C34" s="90"/>
      <c r="D34" s="90"/>
      <c r="E34" s="90"/>
      <c r="F34" s="90"/>
      <c r="G34" s="90"/>
      <c r="H34" s="90"/>
      <c r="I34" s="90"/>
      <c r="J34" s="90"/>
      <c r="K34" s="90"/>
      <c r="L34" s="90"/>
      <c r="M34" s="90"/>
      <c r="N34" s="90"/>
      <c r="O34" s="90"/>
      <c r="P34" s="90"/>
      <c r="Q34" s="90"/>
      <c r="R34" s="90"/>
      <c r="S34" s="90"/>
      <c r="T34" s="90"/>
      <c r="U34" s="91"/>
    </row>
    <row r="35" spans="2:21" ht="51" customHeight="1" x14ac:dyDescent="0.2">
      <c r="B35" s="89" t="s">
        <v>157</v>
      </c>
      <c r="C35" s="90"/>
      <c r="D35" s="90"/>
      <c r="E35" s="90"/>
      <c r="F35" s="90"/>
      <c r="G35" s="90"/>
      <c r="H35" s="90"/>
      <c r="I35" s="90"/>
      <c r="J35" s="90"/>
      <c r="K35" s="90"/>
      <c r="L35" s="90"/>
      <c r="M35" s="90"/>
      <c r="N35" s="90"/>
      <c r="O35" s="90"/>
      <c r="P35" s="90"/>
      <c r="Q35" s="90"/>
      <c r="R35" s="90"/>
      <c r="S35" s="90"/>
      <c r="T35" s="90"/>
      <c r="U35" s="91"/>
    </row>
    <row r="36" spans="2:21" ht="77.25" customHeight="1" x14ac:dyDescent="0.2">
      <c r="B36" s="89" t="s">
        <v>158</v>
      </c>
      <c r="C36" s="90"/>
      <c r="D36" s="90"/>
      <c r="E36" s="90"/>
      <c r="F36" s="90"/>
      <c r="G36" s="90"/>
      <c r="H36" s="90"/>
      <c r="I36" s="90"/>
      <c r="J36" s="90"/>
      <c r="K36" s="90"/>
      <c r="L36" s="90"/>
      <c r="M36" s="90"/>
      <c r="N36" s="90"/>
      <c r="O36" s="90"/>
      <c r="P36" s="90"/>
      <c r="Q36" s="90"/>
      <c r="R36" s="90"/>
      <c r="S36" s="90"/>
      <c r="T36" s="90"/>
      <c r="U36" s="91"/>
    </row>
    <row r="37" spans="2:21" ht="51" customHeight="1" x14ac:dyDescent="0.2">
      <c r="B37" s="89" t="s">
        <v>159</v>
      </c>
      <c r="C37" s="90"/>
      <c r="D37" s="90"/>
      <c r="E37" s="90"/>
      <c r="F37" s="90"/>
      <c r="G37" s="90"/>
      <c r="H37" s="90"/>
      <c r="I37" s="90"/>
      <c r="J37" s="90"/>
      <c r="K37" s="90"/>
      <c r="L37" s="90"/>
      <c r="M37" s="90"/>
      <c r="N37" s="90"/>
      <c r="O37" s="90"/>
      <c r="P37" s="90"/>
      <c r="Q37" s="90"/>
      <c r="R37" s="90"/>
      <c r="S37" s="90"/>
      <c r="T37" s="90"/>
      <c r="U37" s="91"/>
    </row>
    <row r="38" spans="2:21" ht="51" customHeight="1" x14ac:dyDescent="0.2">
      <c r="B38" s="89" t="s">
        <v>160</v>
      </c>
      <c r="C38" s="90"/>
      <c r="D38" s="90"/>
      <c r="E38" s="90"/>
      <c r="F38" s="90"/>
      <c r="G38" s="90"/>
      <c r="H38" s="90"/>
      <c r="I38" s="90"/>
      <c r="J38" s="90"/>
      <c r="K38" s="90"/>
      <c r="L38" s="90"/>
      <c r="M38" s="90"/>
      <c r="N38" s="90"/>
      <c r="O38" s="90"/>
      <c r="P38" s="90"/>
      <c r="Q38" s="90"/>
      <c r="R38" s="90"/>
      <c r="S38" s="90"/>
      <c r="T38" s="90"/>
      <c r="U38" s="91"/>
    </row>
    <row r="39" spans="2:21" ht="60.75" customHeight="1" x14ac:dyDescent="0.2">
      <c r="B39" s="89" t="s">
        <v>161</v>
      </c>
      <c r="C39" s="90"/>
      <c r="D39" s="90"/>
      <c r="E39" s="90"/>
      <c r="F39" s="90"/>
      <c r="G39" s="90"/>
      <c r="H39" s="90"/>
      <c r="I39" s="90"/>
      <c r="J39" s="90"/>
      <c r="K39" s="90"/>
      <c r="L39" s="90"/>
      <c r="M39" s="90"/>
      <c r="N39" s="90"/>
      <c r="O39" s="90"/>
      <c r="P39" s="90"/>
      <c r="Q39" s="90"/>
      <c r="R39" s="90"/>
      <c r="S39" s="90"/>
      <c r="T39" s="90"/>
      <c r="U39" s="91"/>
    </row>
    <row r="40" spans="2:21" ht="51" customHeight="1" x14ac:dyDescent="0.2">
      <c r="B40" s="89" t="s">
        <v>162</v>
      </c>
      <c r="C40" s="90"/>
      <c r="D40" s="90"/>
      <c r="E40" s="90"/>
      <c r="F40" s="90"/>
      <c r="G40" s="90"/>
      <c r="H40" s="90"/>
      <c r="I40" s="90"/>
      <c r="J40" s="90"/>
      <c r="K40" s="90"/>
      <c r="L40" s="90"/>
      <c r="M40" s="90"/>
      <c r="N40" s="90"/>
      <c r="O40" s="90"/>
      <c r="P40" s="90"/>
      <c r="Q40" s="90"/>
      <c r="R40" s="90"/>
      <c r="S40" s="90"/>
      <c r="T40" s="90"/>
      <c r="U40" s="91"/>
    </row>
    <row r="41" spans="2:21" ht="51" customHeight="1" thickBot="1" x14ac:dyDescent="0.25">
      <c r="B41" s="99" t="s">
        <v>163</v>
      </c>
      <c r="C41" s="100"/>
      <c r="D41" s="100"/>
      <c r="E41" s="100"/>
      <c r="F41" s="100"/>
      <c r="G41" s="100"/>
      <c r="H41" s="100"/>
      <c r="I41" s="100"/>
      <c r="J41" s="100"/>
      <c r="K41" s="100"/>
      <c r="L41" s="100"/>
      <c r="M41" s="100"/>
      <c r="N41" s="100"/>
      <c r="O41" s="100"/>
      <c r="P41" s="100"/>
      <c r="Q41" s="100"/>
      <c r="R41" s="100"/>
      <c r="S41" s="100"/>
      <c r="T41" s="100"/>
      <c r="U41" s="101"/>
    </row>
  </sheetData>
  <mergeCells count="72">
    <mergeCell ref="B41:U41"/>
    <mergeCell ref="B30:U30"/>
    <mergeCell ref="B31:U31"/>
    <mergeCell ref="B32:U32"/>
    <mergeCell ref="B33:U33"/>
    <mergeCell ref="B34:U34"/>
    <mergeCell ref="B35:U35"/>
    <mergeCell ref="B36:U36"/>
    <mergeCell ref="B37:U37"/>
    <mergeCell ref="B38:U38"/>
    <mergeCell ref="B39:U39"/>
    <mergeCell ref="B40:U40"/>
    <mergeCell ref="B29:U29"/>
    <mergeCell ref="C20:H20"/>
    <mergeCell ref="I20:K20"/>
    <mergeCell ref="L20:O20"/>
    <mergeCell ref="C21:H21"/>
    <mergeCell ref="I21:K21"/>
    <mergeCell ref="L21:O21"/>
    <mergeCell ref="C22:H22"/>
    <mergeCell ref="I22:K22"/>
    <mergeCell ref="L22:O22"/>
    <mergeCell ref="B26:D26"/>
    <mergeCell ref="B27:D27"/>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Portada</vt:lpstr>
      <vt:lpstr>5 E002</vt:lpstr>
      <vt:lpstr>5 E003</vt:lpstr>
      <vt:lpstr>'5 E002'!Área_de_impresión</vt:lpstr>
      <vt:lpstr>'5 E003'!Área_de_impresión</vt:lpstr>
      <vt:lpstr>Portada!Área_de_impresión</vt:lpstr>
      <vt:lpstr>'5 E002'!Títulos_a_imprimir</vt:lpstr>
      <vt:lpstr>'5 E003'!Títulos_a_imprimir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Pablo Emilio Ballesteros Cesar</cp:lastModifiedBy>
  <cp:lastPrinted>2009-03-26T01:46:20Z</cp:lastPrinted>
  <dcterms:created xsi:type="dcterms:W3CDTF">2009-03-25T01:44:41Z</dcterms:created>
  <dcterms:modified xsi:type="dcterms:W3CDTF">2014-04-03T19:37:45Z</dcterms:modified>
</cp:coreProperties>
</file>