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5" yWindow="45" windowWidth="12600" windowHeight="12345"/>
  </bookViews>
  <sheets>
    <sheet name="Portada" sheetId="1" r:id="rId1"/>
    <sheet name="4 E008" sheetId="2" r:id="rId2"/>
    <sheet name="4 E903" sheetId="3" r:id="rId3"/>
    <sheet name="4 E904" sheetId="4" r:id="rId4"/>
    <sheet name="4 P010" sheetId="5" r:id="rId5"/>
  </sheets>
  <definedNames>
    <definedName name="_xlnm.Print_Area" localSheetId="1">'4 E008'!$B$1:$U$29</definedName>
    <definedName name="_xlnm.Print_Area" localSheetId="2">'4 E903'!$B$1:$U$35</definedName>
    <definedName name="_xlnm.Print_Area" localSheetId="3">'4 E904'!$B$1:$U$41</definedName>
    <definedName name="_xlnm.Print_Area" localSheetId="4">'4 P010'!$B$1:$U$33</definedName>
    <definedName name="_xlnm.Print_Area" localSheetId="0">Portada!$B$1:$AD$86</definedName>
    <definedName name="_xlnm.Print_Titles" localSheetId="1">'4 E008'!$1:$4</definedName>
    <definedName name="_xlnm.Print_Titles" localSheetId="2">'4 E903'!$1:$4</definedName>
    <definedName name="_xlnm.Print_Titles" localSheetId="3">'4 E904'!$1:$4</definedName>
    <definedName name="_xlnm.Print_Titles" localSheetId="4">'4 P010'!$1:$4</definedName>
    <definedName name="_xlnm.Print_Titles" localSheetId="0">Portada!$1:$4</definedName>
  </definedNames>
  <calcPr calcId="145621"/>
</workbook>
</file>

<file path=xl/calcChain.xml><?xml version="1.0" encoding="utf-8"?>
<calcChain xmlns="http://schemas.openxmlformats.org/spreadsheetml/2006/main">
  <c r="U21" i="5" l="1"/>
  <c r="U20" i="5"/>
  <c r="U16" i="5"/>
  <c r="U15" i="5"/>
  <c r="U14" i="5"/>
  <c r="U13" i="5"/>
  <c r="U12" i="5"/>
  <c r="U11" i="5"/>
  <c r="U25" i="4"/>
  <c r="U24" i="4"/>
  <c r="U20" i="4"/>
  <c r="U19" i="4"/>
  <c r="U18" i="4"/>
  <c r="U17" i="4"/>
  <c r="U16" i="4"/>
  <c r="U15" i="4"/>
  <c r="U14" i="4"/>
  <c r="U13" i="4"/>
  <c r="U12" i="4"/>
  <c r="U11" i="4"/>
  <c r="U22" i="3"/>
  <c r="U21" i="3"/>
  <c r="U17" i="3"/>
  <c r="U16" i="3"/>
  <c r="U15" i="3"/>
  <c r="U14" i="3"/>
  <c r="U13" i="3"/>
  <c r="U12" i="3"/>
  <c r="U11" i="3"/>
  <c r="U19" i="2"/>
  <c r="U18" i="2"/>
  <c r="U14" i="2"/>
  <c r="U13" i="2"/>
  <c r="U12" i="2"/>
  <c r="U11" i="2"/>
</calcChain>
</file>

<file path=xl/sharedStrings.xml><?xml version="1.0" encoding="utf-8"?>
<sst xmlns="http://schemas.openxmlformats.org/spreadsheetml/2006/main" count="382" uniqueCount="195">
  <si>
    <t>Avance en los Indicadores de los Programas presupuestarios de la Administración Pública Federal</t>
  </si>
  <si>
    <t xml:space="preserve">    Ejercicio Fiscal 2013</t>
  </si>
  <si>
    <t>Ramo 04
Gobernación</t>
  </si>
  <si>
    <t>Programas presupuestarios cuya MIR se incluye en el reporte</t>
  </si>
  <si>
    <t>DATOS DEL PROGRAMA</t>
  </si>
  <si>
    <t>Programa presupuestario</t>
  </si>
  <si>
    <t>E008</t>
  </si>
  <si>
    <t>Servicios migratorios en fronteras, puertos y aeropuertos</t>
  </si>
  <si>
    <t>Ramo</t>
  </si>
  <si>
    <t>4</t>
  </si>
  <si>
    <t>Gobernación</t>
  </si>
  <si>
    <t>Unidad responsable</t>
  </si>
  <si>
    <t>K00-Instituto Nacional de Migración</t>
  </si>
  <si>
    <t>Enfoques transversales</t>
  </si>
  <si>
    <t>Clasificación Funcional</t>
  </si>
  <si>
    <t>Finalidad</t>
  </si>
  <si>
    <t>1 - Gobierno</t>
  </si>
  <si>
    <t>Función</t>
  </si>
  <si>
    <t>3 - Coordinación de la Política de Gobierno</t>
  </si>
  <si>
    <t>Subfunción</t>
  </si>
  <si>
    <t>7 - Población</t>
  </si>
  <si>
    <t>Actividad Institucional</t>
  </si>
  <si>
    <t>11 - Servicio de Migración y política migratoria</t>
  </si>
  <si>
    <t>RESULTADOS</t>
  </si>
  <si>
    <t>NIVEL</t>
  </si>
  <si>
    <t>OBJETIVOS</t>
  </si>
  <si>
    <t>INDICADORES</t>
  </si>
  <si>
    <t>AVANCE</t>
  </si>
  <si>
    <t>Denominación</t>
  </si>
  <si>
    <t>Método de cálculo</t>
  </si>
  <si>
    <t>Unidad de medida</t>
  </si>
  <si>
    <t>Tipo-Dimensión-Frecuencia</t>
  </si>
  <si>
    <t>Meta anual</t>
  </si>
  <si>
    <t>Realizado al periodo</t>
  </si>
  <si>
    <t>Avance % anual vs Modificada</t>
  </si>
  <si>
    <t>Aprobada</t>
  </si>
  <si>
    <t>Modificada</t>
  </si>
  <si>
    <t>Fin</t>
  </si>
  <si>
    <t>Contribuir a la construcción de una nueva cultura de migración mediante la satisfacción de los usuarios con una gestión migratoria eficiente.</t>
  </si>
  <si>
    <r>
      <t>Porcentaje de trámites migratorios resueltos en un plazo no mayor de 10 días</t>
    </r>
    <r>
      <rPr>
        <i/>
        <sz val="10"/>
        <color indexed="30"/>
        <rFont val="Soberana Sans"/>
        <family val="3"/>
      </rPr>
      <t xml:space="preserve">
</t>
    </r>
  </si>
  <si>
    <t>(Trámites resueltos en un plazo no mayor de 10 días/ Trámites resueltos) X 100</t>
  </si>
  <si>
    <t>Porcentaje</t>
  </si>
  <si>
    <t>Estratégico-Eficiencia-Trimestral</t>
  </si>
  <si>
    <t>Propósito</t>
  </si>
  <si>
    <t>Los usuarios del Instituto Nacional de Migración están satisfechos con los servicios migratorios.</t>
  </si>
  <si>
    <r>
      <t>Satisfacción de los usuarios de los servicios migratorios.</t>
    </r>
    <r>
      <rPr>
        <i/>
        <sz val="10"/>
        <color indexed="30"/>
        <rFont val="Soberana Sans"/>
        <family val="3"/>
      </rPr>
      <t xml:space="preserve">
Indicador Seleccionado</t>
    </r>
  </si>
  <si>
    <t>Promedio ponderado de la calificación obtenida de cada una de las encuestas aplicadas por área</t>
  </si>
  <si>
    <t>Calificacion resultado de la Evaluacion</t>
  </si>
  <si>
    <t>Estratégico-Eficacia-Anual</t>
  </si>
  <si>
    <t>N/A</t>
  </si>
  <si>
    <t>Componente</t>
  </si>
  <si>
    <t>A Usuarios reciben servicios migratorios en condiciones de calidad y oportunidad</t>
  </si>
  <si>
    <r>
      <t>Porcentaje de cumplimiento de los compromisos establecidos por el INM.</t>
    </r>
    <r>
      <rPr>
        <i/>
        <sz val="10"/>
        <color indexed="30"/>
        <rFont val="Soberana Sans"/>
        <family val="3"/>
      </rPr>
      <t xml:space="preserve">
</t>
    </r>
  </si>
  <si>
    <t>(Avance de cumplimiento de los Programas Institucionales / Programa Anual de Trabajo del INM )*100</t>
  </si>
  <si>
    <t>Gestión-Eficacia-Semestral</t>
  </si>
  <si>
    <t>Actividad</t>
  </si>
  <si>
    <t>A 1 Capacitación del pesonal del Instituto Nacional de Migración con base en las competencias identificadas para el desempeño de sus funciones.</t>
  </si>
  <si>
    <r>
      <t>Porcentaje de servidores Públicos capacitados en INM</t>
    </r>
    <r>
      <rPr>
        <i/>
        <sz val="10"/>
        <color indexed="30"/>
        <rFont val="Soberana Sans"/>
        <family val="3"/>
      </rPr>
      <t xml:space="preserve">
</t>
    </r>
  </si>
  <si>
    <t>(Número de servidores públicos capacitados / Servidores públicos)*100</t>
  </si>
  <si>
    <t>PRESUPUESTO</t>
  </si>
  <si>
    <t>Ejercicio</t>
  </si>
  <si>
    <t>Avance %</t>
  </si>
  <si>
    <t>Millones de pesos</t>
  </si>
  <si>
    <t>Anual</t>
  </si>
  <si>
    <t>PRESUPUESTO ORIGINAL</t>
  </si>
  <si>
    <t>PRESUPUESTO MODIFICADO</t>
  </si>
  <si>
    <t>Justificación de diferencia de avances con respecto a las metas programadas</t>
  </si>
  <si>
    <t xml:space="preserve">Indicadores con frecuencia de medición con un periodo mayor de tiempo al anual. 
Estos indicadores no registraron información ni justificación, debido a que lo harán de conformidad con la frecuencia de medición con la que programaron sus metas. </t>
  </si>
  <si>
    <r>
      <t xml:space="preserve">Porcentaje de trámites migratorios resueltos en un plazo no mayor de 10 días
</t>
    </r>
    <r>
      <rPr>
        <sz val="10"/>
        <rFont val="Soberana Sans"/>
        <family val="2"/>
      </rPr>
      <t xml:space="preserve"> Causa : Durante  el periodo enero-diciembre de 2013  se alcanzo un 64.08% de cumplimiento de la meta resolviendo 201,840 trámites migratorios en un plazo de hasta 10 días, con respecto a la meta modificada equivalente a 315,000 trámites anuales, la variación del 35.92% obedece   a cambios en el personal de las Delegaciones Federales, que incluyen las bajas y altas de usuarios. En el caso de las bajas, éstas  ocasionaron que los trámites se quedaran en sistema de las bandejas de los usuarios que salieron del Instituto y que estos trámites se tuvieran que trasladar a nuevos usuarios. Con respecto a las altas, se ha tenido que capacitar a los nuevos usuarios, tanto en cuestión jurídica, como en uso del SETRAM. Derivando ambos casos en retrasos o ampliación en los días de resolución de los trámites como lo muestran las estadísticas.   Sin embargo, para revertir lo anterior, la Dirección General de Regulación y Archivo Migratorio presenta un considerable avance en acciones de supervisión con un cumplimiento del 94%; y ha atendido en un 100% las acciones de capacitación que se tenían comprometidas para funcionarios de las 32 Delegaciones Federales.  Además de que dicha Dirección General, ya se encuentra preparando los nuevos programas de supervisión, capacitaciones jurídicas y del Sistema; lo que se verá reflejado en una reducción de los días de resolución de los trámites migratorios. Efecto: La resolución de trámites en un plazo menor al señalado por Ley incide directamente en un servicio eficiente para los usuarios de los servicios migratorios en las oficinas del Instituto Nacional de Migración en las 32 entidades federativas del país.    En el aspecto económico, la eficiencia en la resolución de los trámites migratorios facilita la llegada de turistas, personas de negocios y extranjeros que trabajan para empresas en México y que inciden directamente en sectores productivos.   En el aspecto social, la facilitación migratoria contribuye a la reintegración familiar de extranjeros que tienen vínculos con mexicanos o extranjeros residentes en el país.  Otros Motivos:</t>
    </r>
  </si>
  <si>
    <r>
      <t xml:space="preserve">Satisfacción de los usuarios de los servicios migratorios.
</t>
    </r>
    <r>
      <rPr>
        <sz val="10"/>
        <rFont val="Soberana Sans"/>
        <family val="2"/>
      </rPr>
      <t xml:space="preserve"> Causa : El Instituto Nacional de Migración (INM), a través de la Dirección de Proyectos y Programas Estratégicos del Plan Nacional de Desarrollo, con la finalidad de conocer la percepción del servicio en Aeropuertos Internacionales, Oficinas de Trámites y Estaciones Migratorias; anualmente aplica encuestas de satisfacción a los usuarios externos y de esta manera, brindar a las áreas responsables, elementos de decisión para instrumentar las acciones necesarias que permitan mejorar los servicios del Instituto.   Para la evaluación 2013 se consideraron las siguientes oficinas:  Aeropuertos Internacionales: Los Cabos, B.C.S; Ciudad de México, DF y Monterrey, Nuevo León.  Estaciones Migratorias: Iztapalapa, Distrito Federal y Tapachula, Chiapas,  Oficinas de Trámites:  Distrito Federal, Hidalgo, Jalisco y Nuevo León.   El periodo de aplicación de las encuestas se realizó durante septiembre y octubre de 2013, aplicando un total de 3,475 encuestas cuya distribución en las instalaciones migratorias fue la siguiente: Aeropuertos Internacionales (1,757), Oficinas de Trámites (1,193) y Estaciones Migratorias (525), obteniendo una calificación global de 80.3, que comparado con el 85 programado, da un avance de 94.5%, por lo que se puede ver que solo existió una variación del 5.5%. Efecto: Las encuestas servirán para detectar áreas de oportunidad en la facilitación de los flujos migratorios legales atendiendo los requerimientos en infraestructura. Asimismo se busca fortalecer la capacidad operativa en el proceso de verificación migratoria y en la atención a los usuarios en trámites de regulación migratoria.   Nota: Cabe mencionar que las calificaciones antes mencionadas se obtuvieron mediante el método de promedio ponderado, puesto que algunas preguntas de las encuestas aplicadas venían condicionadas a las respuestas de otras preguntas. La escala utilizada para el cálculo de las calificaciones fue de 1 a 100.  Otros Motivos:La variación del 5.5% se debe básicamente a las siguientes causas: - Algunas de las preguntas de los cuestionarios que tenían valor no fueron contestadas por los usuarios. - Las calificaciones de 2012 (por instalación, por tipo de instalación y global) se obtuvieron a partir de una muestra por cada instalación con un margen de error de 7%; mientras que en 2013, el error muestral se disminuyó al 5%, aumentando así, la confiabilidad y representatividad de los resultados. Cabe mencionar que al incrementar el número de instalaciones evaluadas con diferentes características, la calificación puede haber sido impactada negativamente; sin embargo, refleja mejor la percepción del usuario externo en Aeropuertos Internacionales, Oficinas de Trámites y Estaciones Migratorias.</t>
    </r>
  </si>
  <si>
    <r>
      <t xml:space="preserve">Porcentaje de cumplimiento de los compromisos establecidos por el INM.
</t>
    </r>
    <r>
      <rPr>
        <sz val="10"/>
        <rFont val="Soberana Sans"/>
        <family val="2"/>
      </rPr>
      <t xml:space="preserve"> Causa : Durante enero-diciembre 2013, el Instituto llevó a cabo diversas acciones institucionales alcanzando un avance del 95.3%,  es decir que con respecto al 90.0% programado se tiene un avance de 105.9%. Entre las acciones realizadas se destacan: 14 visitas de supervisión realizadas a las Delegaciones Federales para brindar asesoría en materia de regulación migratoria; resolución de 201,840 trámites migratorios en un plazo de hasta 10 días; atención y canalización a las unidades correspondientes de 44 víctimas de trata; realización de 46 visitas de supervisión a las estaciones migratorias y estancias provisionales del país; atención de 2,459,454  paisanos en los módulos durante los Operativos de Semana Santa, Verano e Invierno; se acogieron al Programa de Repatriación Humana 340,569 mexicanos; se orientaron a 290,467 migrantes por los Grupos Beta, y se capacitaron a 325 agentes de Protección a Migrantes. Efecto: El INM con el objeto de cumplir con las funciones encomendadas como órgano desconcentrado de la SEGOB, da seguimiento al Programa Anual de Trabajo, como una herramienta mediante la cual se establecen los compromisos por cada una de las direcciones de área que lo integran. Otros Motivos:La variación del 5.9% se debe a que en ciertos indicadores se superó la meta programada como es en los siguientes casos: atención a las resoluciones migratorias en los tiempos establecidos; Apoyo a las Delegaciones Federales en  el proceso de notificación consular con el gobierno de la República de Cuba; atención a las solicitudes de información migratoria recibidas y a las solicitudes requeridas por las autoridades judiciales y administrativas; e incremento en la captación de los derechos migratorios.</t>
    </r>
  </si>
  <si>
    <r>
      <t xml:space="preserve">Porcentaje de servidores Públicos capacitados en INM
</t>
    </r>
    <r>
      <rPr>
        <sz val="10"/>
        <rFont val="Soberana Sans"/>
        <family val="2"/>
      </rPr>
      <t xml:space="preserve"> Causa : De enero a diciembre se capacitaron 3,310 servidores públicos del INM en al menos un curso de capacitación, que comparado con los 3,354 programados anuales, representa un avance de 98.7% acumulado.    Algunos de los cursos impartidos fueron:  Introducción a la Ley Federal de Transparencia y Acceso a la Información Pública Gubernamental, Atención al migrante en situación de crisis, Legalidad y derechos humanos, Comunicación asertiva y manejo de conflictos, Liderazgo, Perspectiva de género en la migración, Servicio público de calidad, Reconocimiento de documentos fraudulentos, y Persona humana y su dignidad, entre otros. Efecto: La capacitación por competencia está encaminada a reforzar, complementar y perfeccionar el desempeño de las funciones del puesto del personal del INM, lo cual  se verá reflejado en su desempeño laboral.  La falta de capacitación impide que el servidor público refuerce los conocimientos requeridos para el ejercicio de sus funciones así como unificar los criterios de operación, legalidad y respeto a los derechos humanos.  ¿ El que no se cuenten con los recursos humanos ni económicos suficientes hacen que el alcance de la capacitación y por tanto de las competencias se vea afectado, mermando así la profesionalización del personal del Instituto.  Otros Motivos:</t>
    </r>
  </si>
  <si>
    <t>E903</t>
  </si>
  <si>
    <t>Implementación de operativos para la prevención y disuasión del delito</t>
  </si>
  <si>
    <t>L00-Policía Federal</t>
  </si>
  <si>
    <t>7 - Asuntos de Orden Público y de Seguridad Interior</t>
  </si>
  <si>
    <t>1 - Policía</t>
  </si>
  <si>
    <t>22 - Prevención del delito con perspectiva nacional</t>
  </si>
  <si>
    <t>Contribuir a la seguridad de la ciudadanía mediante operativos conjuntos en zonas de alta incidencia delictiva.</t>
  </si>
  <si>
    <r>
      <t>Porcentaje de operativos de prevención y disuasión en apoyo a solicitud de las autoridades Federales, Estatales y Municipales</t>
    </r>
    <r>
      <rPr>
        <i/>
        <sz val="10"/>
        <color indexed="30"/>
        <rFont val="Soberana Sans"/>
        <family val="3"/>
      </rPr>
      <t xml:space="preserve">
Indicador Seleccionado</t>
    </r>
  </si>
  <si>
    <t>(Número de operativos de disuasión y prevención realizados / Número de operativos de disuasión y prevención solicitados) x 100</t>
  </si>
  <si>
    <t>Estratégico-Eficiencia-Anual</t>
  </si>
  <si>
    <t>En los estados donde opera la Policía Federal disminuye la actividad del crimen organizado.</t>
  </si>
  <si>
    <r>
      <t>Porcentaje de servicios atendidos en puntos de inspección con equipos no intrusivos</t>
    </r>
    <r>
      <rPr>
        <i/>
        <sz val="10"/>
        <color indexed="30"/>
        <rFont val="Soberana Sans"/>
        <family val="3"/>
      </rPr>
      <t xml:space="preserve">
Indicador Seleccionado</t>
    </r>
  </si>
  <si>
    <t>(Servicios atendidos en puntos de inspección con equipos no intrusivos / Servicios programados en puntos de inspección con equipos no intrusivos) x 100</t>
  </si>
  <si>
    <t>Estratégico-Eficacia-Trimestral</t>
  </si>
  <si>
    <t>A Mantenimiento de estaciones de policía para la operación en condiciones adecuadas</t>
  </si>
  <si>
    <r>
      <t>Porcentaje de Mantenimiento de estaciones de policía para la operación.</t>
    </r>
    <r>
      <rPr>
        <i/>
        <sz val="10"/>
        <color indexed="30"/>
        <rFont val="Soberana Sans"/>
        <family val="3"/>
      </rPr>
      <t xml:space="preserve">
</t>
    </r>
  </si>
  <si>
    <t xml:space="preserve">(Número de Mantenimientos de estaciones de policía / Número de Mantenimientos de estaciones de policía programadas) x100.                   </t>
  </si>
  <si>
    <t>A 1 Aseguramiento de droga.</t>
  </si>
  <si>
    <r>
      <t>Dosis de drogas retiradas del mercado a nivel nacional por operativos de la Policía Federal</t>
    </r>
    <r>
      <rPr>
        <i/>
        <sz val="10"/>
        <color indexed="30"/>
        <rFont val="Soberana Sans"/>
        <family val="3"/>
      </rPr>
      <t xml:space="preserve">
</t>
    </r>
  </si>
  <si>
    <t>(Dosis de drogas retiradas en el periodo actual / Dosis de drogas retiradas en el periodo anterior)-1*100</t>
  </si>
  <si>
    <t>Gestión-Eficacia-Trimestral</t>
  </si>
  <si>
    <t/>
  </si>
  <si>
    <t>A 2 Inscripción de aspirantes a los cursos de formación inicial que cumplen con los perfiles de ingreso a la Policía Federal.</t>
  </si>
  <si>
    <r>
      <t>Porcentaje de cadetes que egresan de los cursos de formación inicial para ingresar a la Policía Federal.</t>
    </r>
    <r>
      <rPr>
        <i/>
        <sz val="10"/>
        <color indexed="30"/>
        <rFont val="Soberana Sans"/>
        <family val="3"/>
      </rPr>
      <t xml:space="preserve">
</t>
    </r>
  </si>
  <si>
    <t xml:space="preserve">(Número de cadetes egresados en los cursos de formación inicial/ Número de cadetes programados a egresar de los cursos de formación inicial) x 100  </t>
  </si>
  <si>
    <t>A 3 Aplicación de evaluaciones de Control de Confianza para la Permanencia de los elementos en la Policía Federal e Instituciones de Seguridad Pública</t>
  </si>
  <si>
    <r>
      <t>Porcentaje de elementos evaluados en Control de Confianza para la Permanencia en la Policía Federal e Instituciones de Seguridad Pública</t>
    </r>
    <r>
      <rPr>
        <i/>
        <sz val="10"/>
        <color indexed="30"/>
        <rFont val="Soberana Sans"/>
        <family val="3"/>
      </rPr>
      <t xml:space="preserve">
</t>
    </r>
  </si>
  <si>
    <t>(Número de elementos evaluados en exámenes de Control de Confianza para la permanencia en la Policía Federal e Instituciones de Seguridad Pública  / Número de elementos programados para exámenes de Control de Confianza para la permanencia en la Policía Federal e Instituciones de Seguridad Pública ) x 100</t>
  </si>
  <si>
    <t>A 4 Investigación de la denuncia ciudadana.</t>
  </si>
  <si>
    <r>
      <t>Porcentaje de denuncias canalizadas y atendidas.</t>
    </r>
    <r>
      <rPr>
        <i/>
        <sz val="10"/>
        <color indexed="30"/>
        <rFont val="Soberana Sans"/>
        <family val="3"/>
      </rPr>
      <t xml:space="preserve">
</t>
    </r>
  </si>
  <si>
    <t>(Denuncias ciudadanas con evidencia de atención / Denuncias canalizadas) x 100</t>
  </si>
  <si>
    <r>
      <t xml:space="preserve">Porcentaje de Mantenimiento de estaciones de policía para la operación.
</t>
    </r>
    <r>
      <rPr>
        <sz val="10"/>
        <rFont val="Soberana Sans"/>
        <family val="2"/>
      </rPr>
      <t xml:space="preserve"> Causa : Al periodo de enero a diciembre, derivado de las necesidades de mantenimiento en las Instalaciones de la Academia Superior de Seguridad Pública en San Luis Potosí y a los recursos que se requiere para dicho mantenimiento, fue necesario cancelar los trabajos de Mantenimiento en las 9 Estaciones de Policía para el presente ejercicio. Efecto: Corresponde al ámbito normativo ya que mide los elementos evaluados en Control de Confianza para la Permanencia en la Policía Federal e Instituciones de Seguridad Pública.        Otros Motivos:</t>
    </r>
  </si>
  <si>
    <r>
      <t xml:space="preserve">Dosis de drogas retiradas del mercado a nivel nacional por operativos de la Policía Federal
</t>
    </r>
    <r>
      <rPr>
        <sz val="10"/>
        <rFont val="Soberana Sans"/>
        <family val="2"/>
      </rPr>
      <t xml:space="preserve"> Causa : Al periodo de enero a diciembre de 2013, cuenta con una variación del 200.69 por ciento con respecto a la meta programada, derivado a que la Policía Federal aseguró:1898.933446 kg de cocaína equivalente a 5,754,319.53 dosis, 241.222276 kg de heroína equivalente a 4,824,445.52 dosis, 97674.041468 kg de mariguana equivalente a 48,837,020.734 dosis, 88.841843 kg de metanfetamina equivalente a 683,398.79 dosis, en total se aseguró 99,903.0 kg de diversa droga equivalente a 60,099,185 dosis retiradas del mercado.  En diciembre de 2013 la policía federal aseguró: 19.8278 kg de cocaína equivalente a 60,084.2424 dosis,8.588 kg de heroína equivalente a 171,760 dosis, 1824.2788 kg de mariguana equivalente a 912,139.4 dosis, 0.001 kg de metanfetamina equivalente a 7.69230769 dosis, en total se aseguró 1,853 kg de diversa droga equivalente a 1,143,991 dosis retiradas del mercado. Efecto: Corresponde al ámbito normativo ya que  se retiraron dosis de drogas del mercado a nivel nacional por operativos de la Policía Federal.  Otros Motivos:</t>
    </r>
  </si>
  <si>
    <r>
      <t xml:space="preserve">Porcentaje de cadetes que egresan de los cursos de formación inicial para ingresar a la Policía Federal.
</t>
    </r>
    <r>
      <rPr>
        <sz val="10"/>
        <rFont val="Soberana Sans"/>
        <family val="2"/>
      </rPr>
      <t xml:space="preserve"> Causa : Durante el periodo de enero a diciembre han egresado un total de 1,088 cadetes de los diferentes cursos de Formación Inicial Perfil Reacción y Perfil Investigador permitiendo una variación del 38.39 por ciento por debajo de su meta programada, derivado a que se modificó lo proyectado en el plan de estudios por la formación de la nueva División de Gendarmería.   Cabe señalar que el inicio de la Nueva División de Gendarmería se conforma de la siguiente manera: la primera generación con un estado de fuerza de 460 cadetes, inició la segunda generación con un estado de fuerza de 1,142 y la tercera generación con un estado de fuerza de 1,480 cadetes, sumando un total de 3,082 cadetes.   Efecto: El efecto corresponde al ámbito normativo ya que se canalizaron y atendieron denuncias ciudadanas. Otros Motivos:</t>
    </r>
  </si>
  <si>
    <r>
      <t xml:space="preserve">Porcentaje de elementos evaluados en Control de Confianza para la Permanencia en la Policía Federal e Instituciones de Seguridad Pública
</t>
    </r>
    <r>
      <rPr>
        <sz val="10"/>
        <rFont val="Soberana Sans"/>
        <family val="2"/>
      </rPr>
      <t xml:space="preserve"> Causa : La cifra se incrementó debido a movimientos de personal y a la actualización de evaluaciones para la emisión del Certificado de Control de Confianza (CCC), aprobado por el Centro Nacional de Certificación y Acreditación (CNCA) del Secretariado Ejecutivo del Sistema Nacional de Seguridad Pública. Las 15,014 evaluaciones de permanencia que se reportan, exceden en 15.49% la meta programada y corresponden a Policía Federal, Comisión Nacional de Seguridad y los OADs de la Secretaría de Gobernación. En el periodo comprendido del 01 de Enero al 31 de diciembre de 2013 se han atendido para el Programa de Permanencia un total de 15,014 elementos, pertenecientes a: POLICÍA FEDERAL: 12,696 Elementos, OADPRS: 1,672 Elementos, OADSPF: 437 Elementos, CNS: 209 Elementos.   Efecto: Corresponde al ámbito normativo ya que mide los elementos evaluados en Control de Confianza para la Permanencia en la Policía Federal e Instituciones de Seguridad Pública.        Otros Motivos:</t>
    </r>
  </si>
  <si>
    <t>E904</t>
  </si>
  <si>
    <t>Administración del sistema federal penitenciario</t>
  </si>
  <si>
    <t>D00-Prevención y Readaptación Social</t>
  </si>
  <si>
    <t>2 - Justicia</t>
  </si>
  <si>
    <t>3 - Reclusión y Readaptación Social</t>
  </si>
  <si>
    <t>21 - Sistema penitenciario que garantice la ejecución de las resoluciones jurídicas y contribuya a la readaptación social</t>
  </si>
  <si>
    <t>Contribuir al fortalecimiento del Sistema Penitenciario Federal mediante la consolidación de los componentes que propician la reinserción social.</t>
  </si>
  <si>
    <r>
      <t>Porcentaje de avance en la consolidación de los 4 componentes.</t>
    </r>
    <r>
      <rPr>
        <i/>
        <sz val="10"/>
        <color indexed="30"/>
        <rFont val="Soberana Sans"/>
        <family val="3"/>
      </rPr>
      <t xml:space="preserve">
</t>
    </r>
  </si>
  <si>
    <t>(Porcentaje de avance del componente programas de reinserción y medidas alternativas a la prisión) + (Porcentaje de avance del componente infraestructura tecnológica) + (Porcentaje de avance del componente Servicio de Carrera) + (Porcentaje de avance del componente normatividad)/4</t>
  </si>
  <si>
    <t>Los internos del fuero federal son preparados para su liberación y reinserción social en un entorno despresurizado, de seguridad, profesional y de respeto a la normatividad y a los derechos humanos.</t>
  </si>
  <si>
    <r>
      <t>Número de internos del fuero federal preparados y puestos en libertad.</t>
    </r>
    <r>
      <rPr>
        <i/>
        <sz val="10"/>
        <color indexed="30"/>
        <rFont val="Soberana Sans"/>
        <family val="3"/>
      </rPr>
      <t xml:space="preserve">
Indicador Seleccionado</t>
    </r>
  </si>
  <si>
    <t>Total de internos del fuero federal preparados para su reinserción social y puestos en libertad.</t>
  </si>
  <si>
    <t>Interno</t>
  </si>
  <si>
    <t>Estratégico-Eficiencia-Semestral</t>
  </si>
  <si>
    <t>A Normatividad en materia penitenciaria actualizada conforme a las reformas constitucionales y homologada en las instalaciones penitenciarias federales, lo que da lugar a una administración y operación uniformadas.</t>
  </si>
  <si>
    <r>
      <t>Porcentaje de avance en la homologación de la normatividad actualizada en materia penitenciaria.</t>
    </r>
    <r>
      <rPr>
        <i/>
        <sz val="10"/>
        <color indexed="30"/>
        <rFont val="Soberana Sans"/>
        <family val="3"/>
      </rPr>
      <t xml:space="preserve">
</t>
    </r>
  </si>
  <si>
    <t>(Número de instalaciones penitenciarias federales con normatividad actualizada y homologada/Número total de instalaciones penitenciarias federales) *100</t>
  </si>
  <si>
    <t>B Modernización del Sistema Penitenciario federal mediante el impulso de un Servicio Profecional de Carrera Penitenciaria , que asegure la información, capacitación, actualización y especialización del personal penitenciario, así como contribuir a su desarrollo profecional y su estabilidad laboral.</t>
  </si>
  <si>
    <r>
      <t>Normatividad para el Servicio Profesional de Carrera Penitenciaria.</t>
    </r>
    <r>
      <rPr>
        <i/>
        <sz val="10"/>
        <color indexed="30"/>
        <rFont val="Soberana Sans"/>
        <family val="3"/>
      </rPr>
      <t xml:space="preserve">
</t>
    </r>
  </si>
  <si>
    <t>Total de documentos normativos elaborados para el servicio profesional de carrera penitenciaria</t>
  </si>
  <si>
    <t>Documento</t>
  </si>
  <si>
    <t>C Programas de Reinserción y Medidas Alternativas a la Prisión impulsados para evitar la saturación de espacios y la contaminación criminógena en las instalaciones penitenciarias federales.</t>
  </si>
  <si>
    <r>
      <t>Número de sentenciados del fuero federal que cumplen su sentencia en libertad.</t>
    </r>
    <r>
      <rPr>
        <i/>
        <sz val="10"/>
        <color indexed="30"/>
        <rFont val="Soberana Sans"/>
        <family val="3"/>
      </rPr>
      <t xml:space="preserve">
Indicador Seleccionado</t>
    </r>
  </si>
  <si>
    <t xml:space="preserve">Total de sentenciados del fuero federal que cumplen su sentencia en libertad en virtud de los programas de reinserción y las medidas alternativas a la prisión. </t>
  </si>
  <si>
    <t>D Infraestructura tecnológica de información y comunicación, adquirida o actualizada, habilitada para proporcionar ambientes seguros, propicios para la aplicación de programas preparatorios para la reinserción social en las instalaciones penitenciarias federales.</t>
  </si>
  <si>
    <r>
      <t>Porcentaje de instalaciones penitenciarias federales equipadas con  infraestructura tecnológica.</t>
    </r>
    <r>
      <rPr>
        <i/>
        <sz val="10"/>
        <color indexed="30"/>
        <rFont val="Soberana Sans"/>
        <family val="3"/>
      </rPr>
      <t xml:space="preserve">
</t>
    </r>
  </si>
  <si>
    <t>(Total de instalaciones penitenciarias federales en operación que estén equipadas con enlace de telecomunicaciones/20 instalaciones penitenciarias federales)*100</t>
  </si>
  <si>
    <t>Estratégico-Calidad-Trimestral</t>
  </si>
  <si>
    <t>A 1 Diseño, elaboración y aprobación de documentos normativos secundarios derivados de la ley en materia penitenciaria para la regulación de la administración y operación del Sistema Penitenciario Federal.</t>
  </si>
  <si>
    <r>
      <t>Documentos normativos  diseñados, elaborados y aprobados para la administración y operación penitenciaria</t>
    </r>
    <r>
      <rPr>
        <i/>
        <sz val="10"/>
        <color indexed="30"/>
        <rFont val="Soberana Sans"/>
        <family val="3"/>
      </rPr>
      <t xml:space="preserve">
</t>
    </r>
  </si>
  <si>
    <t>Número de documentos normativos aprobados</t>
  </si>
  <si>
    <t>C 2 Participación de internos del fuero federal en los programas preparatorios para la reinserción social con el fin de obtener beneficios preliberacionales.</t>
  </si>
  <si>
    <r>
      <t>Porcentaje de población penitenciaria sentenciada que participa en programas de reinserción social.</t>
    </r>
    <r>
      <rPr>
        <i/>
        <sz val="10"/>
        <color indexed="30"/>
        <rFont val="Soberana Sans"/>
        <family val="3"/>
      </rPr>
      <t xml:space="preserve">
</t>
    </r>
  </si>
  <si>
    <t>Número de población penitenciaria senctenciada que participa en los programas de reinserción social / Número total de población penitenciaria sentenciada) *100</t>
  </si>
  <si>
    <t>Gestión-Eficiencia-Trimestral</t>
  </si>
  <si>
    <t>C 3 Establecimiento de contratos de prestación de servicios de tecnología de información y comunicación (equipamiento, actualización y mantenimiento) para garantizar espacios y ambientes seguros en las instalaciones penitenciarias, propicios para la aplicación de programas para la reinserción</t>
  </si>
  <si>
    <r>
      <t>Número de contratos establecidos para la prestación de servicios tecnológicos de información y comunicación.</t>
    </r>
    <r>
      <rPr>
        <i/>
        <sz val="10"/>
        <color indexed="30"/>
        <rFont val="Soberana Sans"/>
        <family val="3"/>
      </rPr>
      <t xml:space="preserve">
</t>
    </r>
  </si>
  <si>
    <t>Total de días del trimestre en los que fueron prestados los servicios contratados de telefonía convencional, celular, radiocomunicación troncalizada y radiocomunicación segura para los Centros Penitenciarios Federales / 365 días totales del periodo*100.</t>
  </si>
  <si>
    <t>Contrato</t>
  </si>
  <si>
    <t>D 4 Impulsar la Adquisición del sistema Informático del Servicio Profesional de Carrera Penitenciaria.</t>
  </si>
  <si>
    <r>
      <t xml:space="preserve">Sistema Informático de Administración del Servicio  Profesional de Carrera Penitenciaria. </t>
    </r>
    <r>
      <rPr>
        <i/>
        <sz val="10"/>
        <color indexed="30"/>
        <rFont val="Soberana Sans"/>
        <family val="3"/>
      </rPr>
      <t xml:space="preserve">
</t>
    </r>
  </si>
  <si>
    <t xml:space="preserve">Total de etapas cumplidas para la sistematización del Sistema Informático de Administración del Servicio Profesional de Carrera Penitenciaria (planeación, ingresos, capacitación y desarrollo, evaluación del desempeño, estímulos y promociones, certificación, y separación).  </t>
  </si>
  <si>
    <t>ETAPA</t>
  </si>
  <si>
    <r>
      <t xml:space="preserve">Porcentaje de avance en la consolidación de los 4 componentes.
</t>
    </r>
    <r>
      <rPr>
        <sz val="10"/>
        <rFont val="Soberana Sans"/>
        <family val="2"/>
      </rPr>
      <t xml:space="preserve"> Causa : La variación de 28.52 por ciento, se deriva de que el indicador de componente Normatividad para el Servicio Profesional de Carrera Penitenciaria, no presentó avance en el cumplimiento de la meta, sin embargo, se elaboró un proyecto de profesionalización penitenciaria que esta en revisión         Efecto: Aunado a que el Congreso no ha dictaminado la nueva Ley del Sistema Penitenciario y Ejecución de Sanciones, al cambio de autoridades en el OADPRS y en la C.N.S., la lentitud en la autorización de la nueva estructura de organización del OADPRS y la desactualización del Reglamento del OADPRS. Otros Motivos:La  información fue proporcionada por el Órgano Administrativo Desconcentrado Prevención y Readpatación Social.</t>
    </r>
  </si>
  <si>
    <r>
      <t xml:space="preserve">Número de internos del fuero federal preparados y puestos en libertad.
</t>
    </r>
    <r>
      <rPr>
        <sz val="10"/>
        <rFont val="Soberana Sans"/>
        <family val="2"/>
      </rPr>
      <t xml:space="preserve"> Causa : Al periodo de enero a diciembre de 2013, fueron reintegrados  a la sociedad 16,379  sentenciados del fuero federal, con motivo del otorgamiento de un beneficio de libertad anticipada, condena condicional, sustitutivo penal o compurgamiento de pena, presentando una variación física de 136.42 por ciento respecto de la meta de 12,000 sentenciados que se tenían programados para  reintegrarse a la sociedad.  Cabe señalar que en el mes de diciembre fueron reintegrados  a la sociedad 1,373 internos sentenciados del fuero federal, con motivo del compurgamiento de  la pena de prisión, otorgamiento de beneficios de libertad anticipada y sustitutivos penales  y condena condicional.   Efecto: Tiene un efecto en el ámbito normativo ya que mide los internos del fuero federal preparados y puestos en libertad. Otros Motivos:</t>
    </r>
  </si>
  <si>
    <r>
      <t xml:space="preserve">Porcentaje de avance en la homologación de la normatividad actualizada en materia penitenciaria.
</t>
    </r>
    <r>
      <rPr>
        <sz val="10"/>
        <rFont val="Soberana Sans"/>
        <family val="2"/>
      </rPr>
      <t xml:space="preserve"> Causa : Durante el periodo de enero a diciembre un avance del 100 por ciento derivado a que se reporta la CGCF implementó la puesta en operación de 6 procedimientos homogéneos comprometidos en el ejercicio 2013, para fortalecer la dinámica operativa de las Instituciones Penitenciarias Federales, con base a las facultades del articulo 8 Fracción II y X del Reglamento del Órgano Administrativo Desconcentrado Prevención y Readaptación Social.   Efecto: corresponde al ámbito normativo ya que mide la homologación de la normatividad actualizada en materia penitenciaria. Otros Motivos:</t>
    </r>
  </si>
  <si>
    <r>
      <t xml:space="preserve">Normatividad para el Servicio Profesional de Carrera Penitenciaria.
</t>
    </r>
    <r>
      <rPr>
        <sz val="10"/>
        <rFont val="Soberana Sans"/>
        <family val="2"/>
      </rPr>
      <t xml:space="preserve"> Causa : La variación presentada en este indicador corresponde a las modificaciones a la Ley Orgánica de la Administración Pública Federal y del Reglamento Interior de la Secretaría de Gobernación, así como a que Aunado a que el Congreso no ha dictaminado la nueva Ley del Sistema Penitenciario y Ejecución de Sanciones, al cambio de autoridades en el OADPRS y en la C.N.S., la lentitud en la autorización de la nueva estructura de organización del OADPRS y la desactualización del Reglamento del OADPRS.   Efecto: Conviene destacar que se elaboró un proyecto de profesionalización penitenciaria que esta en revisión. Otros Motivos:La  información fue proporcionada por el Órgano Administrativo Desconcentrado Prevención y Readpatación Social </t>
    </r>
  </si>
  <si>
    <r>
      <t xml:space="preserve">Número de sentenciados del fuero federal que cumplen su sentencia en libertad.
</t>
    </r>
    <r>
      <rPr>
        <sz val="10"/>
        <rFont val="Soberana Sans"/>
        <family val="2"/>
      </rPr>
      <t xml:space="preserve"> Causa : Al periodo de enero a diciembre de 2013, se presenta una variación de 101.28 por ciento respecto de la meta anual de 42,500 de sentenciados que cumplen su sentencia en libertad, concluyendo con un total de 42,888 sentencia en libertad que dependieron del otorgamiento de sustitutivos penales o condena condicional por parte de la autoridad judicial, el otorgamiento de beneficios de libertad anticipada por parte de la autoridad penitenciaria y la emisión de extinciones de vigilancia por la conclusión de obligaciones. Efecto: Aumento en las altas y registros de población de sentenciados del fuero federal en libertad vigilada por parte del OADPRS, derivado del incremento  en el otorgamiento de sustitutivos penales y condena condicional por parte de la autoridad judicial federal, lo que conlleva un mayor número de sentenciados que cumplen su sentencia en libertad. Otros Motivos:</t>
    </r>
  </si>
  <si>
    <r>
      <t xml:space="preserve">Documentos normativos  diseñados, elaborados y aprobados para la administración y operación penitenciaria
</t>
    </r>
    <r>
      <rPr>
        <sz val="10"/>
        <rFont val="Soberana Sans"/>
        <family val="2"/>
      </rPr>
      <t xml:space="preserve"> Causa : Al periodo de enero a diciembre seda por cumplido el avance físico y financiero del indicador que se reporta derivado a la CGCF implementó la puesta en operación de 6 procedimientos homogéneos comprometidos en el ejercicio 2013, para fortalecer la dinámica operativa de las Instituciones Penitenciarias Federales, con base a las facultades del articulo 8 Fracción II y X del Reglamento del Órgano Administrativo Desconcentrado Prevención y Readaptación Social. Efecto:  Otros Motivos:</t>
    </r>
  </si>
  <si>
    <r>
      <t xml:space="preserve">Porcentaje de población penitenciaria sentenciada que participa en programas de reinserción social.
</t>
    </r>
    <r>
      <rPr>
        <sz val="10"/>
        <rFont val="Soberana Sans"/>
        <family val="2"/>
      </rPr>
      <t xml:space="preserve"> Causa : Durante el periodo de enero a diciembre se presenta una variación del 101.1 por ciento superior respecto de la meta programada, esto se deriva al  reporte en el que se registro una población de 24,997 internos de los cuales 20,223 participaron en las actividades derivadas del tratamiento técnico integral interdisciplinario individualizado, en virtud de que 4,648 internos se encuentran en proceso de clasificación para definir el tratamiento que les será intaurado por el Órgano Colegiado y 126 internos se encontraron imposibilitados para participar en alguna de las actividades, debido a los diversos padecimientos crónico degenerativos, infecto contagiosos, etc. que presentan, como a continuación se muestra: Internos Hospitalizados: *CEFERESO Núm. 1 "ALTIPLANO" (5),  *CEFERESO Núm. 2 "OCCIDENTE" (3), *CEFERESO Núm. 3 "NORESTE"  (4), CEFERESO Núm. 4 ¿NOROESTE¿  (7), *CEFEFEMENIL "NOROESTE",  (2), CEFERESO Núm. 5 "ORIENTE"    (10), *CEFERESO Núm. 6 "SURESTE"  (1),*CEFERESO Núm. 7 "NOR-NOROESTE"  (0), *CEFERESO Núm. 8 "NOR-PONIENTE"  (0), *CEFERESO Núm. 9 "NORTE" (5), *CEFERESO Núm. 10 "NOR-NORESTE" (1), *CEFERESO Núm. 11 "CPS SONORA" (10), *CEFERESO Núm. 12 "CPS GUANAJUATO"  (3), *CEFERESO Núm. 13 "CPS OAXACA" (14)  y *COMPLEJO PENITENCIARIO  "ISLAS MARÍAS" (61). Efecto: corresponde al ámbito normativo ya que mide población penitenciaria sentenciada que participa en programas de reinserción social. Otros Motivos:</t>
    </r>
  </si>
  <si>
    <r>
      <t xml:space="preserve">Número de contratos establecidos para la prestación de servicios tecnológicos de información y comunicación.
</t>
    </r>
    <r>
      <rPr>
        <sz val="10"/>
        <rFont val="Soberana Sans"/>
        <family val="2"/>
      </rPr>
      <t xml:space="preserve"> Causa : Al periodo de enero a diciembre de 2013, se han prestado 365 días los servicios de telecomunicaciones a los Centros Federales, efectuando los servicios en materia de enlaces, redes y telefonía fija y móvil, así como radiocomunicación segura con tecnología Tetrapol en los Centros Federales de Readaptación Social. Efecto: corresponde al ámbito normativo ya que  mide los contratos establecidos para la prestación de servicios tecnológicos de información y comunicación.  Otros Motivos:</t>
    </r>
  </si>
  <si>
    <r>
      <t xml:space="preserve">Sistema Informático de Administración del Servicio  Profesional de Carrera Penitenciaria. 
</t>
    </r>
    <r>
      <rPr>
        <sz val="10"/>
        <rFont val="Soberana Sans"/>
        <family val="2"/>
      </rPr>
      <t xml:space="preserve"> Causa : Derivado de las modificaciones a la Ley Orgánica de la Administración Pública Federal y del Reglamento Interior de la Secretaría de Gobernación, no fue posible atender el indicador referido, así como a la falta de formación del grupo responsable de elaborar el modelo del Servicio Profesional de Carrera dio lugar a que no se elaborara el documento rector y pasara a autorización.   Efecto: No obstante lo anterior, se elaboró un diagnostico de los Sistemas de Información del Órgano Administrativo Desconcentrado Prevención y Readaptación Social.   Es de precisar que la información fue proporcionada por el Órgano Administrativo Desconcentrado Prevención y Readpatación Social. Otros Motivos:</t>
    </r>
  </si>
  <si>
    <t>P010</t>
  </si>
  <si>
    <t>Implementación de la Reforma al Sistema de Justicia Penal</t>
  </si>
  <si>
    <t>U00-Secretaría Técnica del Consejo de Coordinación para la Implementación del Sistema de Justicia Penal</t>
  </si>
  <si>
    <t>6 - Seguridad Nacional</t>
  </si>
  <si>
    <t>3 - Inteligencia para la Preservación de la Seguridad Nacional</t>
  </si>
  <si>
    <t>6 - Política interior y las relaciones del Ejecutivo Federal con el Congreso de la Unión, Entidades Federativas y Asociaciones Políticas y Sociales</t>
  </si>
  <si>
    <t>Coadyuvar en el proceso de transición al nuevo Sistema de Justicia Penal acusatorio-adversarial, mediante el impulso a la implementación y operación de la reforma en las entidades federativas de México.</t>
  </si>
  <si>
    <r>
      <t>Porcentaje de implementación del nuevo Sistema de Justicia Penal en las Entidades federativas de México.</t>
    </r>
    <r>
      <rPr>
        <i/>
        <sz val="10"/>
        <color indexed="30"/>
        <rFont val="Soberana Sans"/>
        <family val="3"/>
      </rPr>
      <t xml:space="preserve">
Indicador Seleccionado</t>
    </r>
  </si>
  <si>
    <t>(Número de Entidades Federativas en etapa de operación del Nuevo Sistema de Justicia Penal / Número total de Entidades Federativas previstas a iniciar operación) X 100</t>
  </si>
  <si>
    <t>Las entidades federativas cuenten con la base técnica legislativa para la Implementación del Sistema de Justicia Penal</t>
  </si>
  <si>
    <r>
      <t>Porcentaje de entidades federativas que reciben asesoría en materia normativa para contar con los elementos técnicos legislativos para implementar el Sistema de Justicia Penal</t>
    </r>
    <r>
      <rPr>
        <i/>
        <sz val="10"/>
        <color indexed="30"/>
        <rFont val="Soberana Sans"/>
        <family val="3"/>
      </rPr>
      <t xml:space="preserve">
</t>
    </r>
  </si>
  <si>
    <t>(Número de entidades federativas que reciben asesorías / Número total de entidades federativas que la solicitan) X 100</t>
  </si>
  <si>
    <t>Estratégico-Eficacia-Semestral</t>
  </si>
  <si>
    <t>A Metodología para el Desarrollo de la Infraestructura para la Implementación del Sistema de Justicia Penal presentada a las entidades federativas que lo solicitaron.</t>
  </si>
  <si>
    <r>
      <t>Porcentaje de presentación de la Metodología para el Desarrollo de la Infraestructura para la Implementación del Sistema de Justicia Penal a las entidades federativas solicitantes.</t>
    </r>
    <r>
      <rPr>
        <i/>
        <sz val="10"/>
        <color indexed="30"/>
        <rFont val="Soberana Sans"/>
        <family val="3"/>
      </rPr>
      <t xml:space="preserve">
</t>
    </r>
  </si>
  <si>
    <t>(Número de presentaciones de la Metodología para el Desarrollo de la Infraestructura para la implementación del Sistema de Justicia Penal  efectuadas/Presentaciones solicitadas por las entidades federativas de la Metodología para el Desarrollo de la Infraestructura para la implementación del Sistema de Justicia Penal) X 100</t>
  </si>
  <si>
    <t>B Modelo de Gestión para los Operadores del Nuevo Sistema de Justicia Penal presentado a las entidades federativas que lo soliciten.</t>
  </si>
  <si>
    <r>
      <t>Porcentaje de presentación del Modelo de Gestión para los Operadores del Nuevo Sistema de Justicia Penal a las entidades federativas solicitantes.</t>
    </r>
    <r>
      <rPr>
        <i/>
        <sz val="10"/>
        <color indexed="30"/>
        <rFont val="Soberana Sans"/>
        <family val="3"/>
      </rPr>
      <t xml:space="preserve">
</t>
    </r>
  </si>
  <si>
    <t>(Presentaciones efectuadas en  las entidades federativas del Modelo de Gestión para los Operadores del Nuevo Sistema de Justicia Penal / Número de presentaciones del Modelo de Gestión para los Operadores del Nuevo Sistema de Justicia Penal solicitadas) X 100.</t>
  </si>
  <si>
    <t>A 1 Otorgamiento de asesoría que incluya la metodología para el desarrollo de infraestructura, el modelo de gestión, la reorganización administrativa, el programa de capacitación para los Operadores del Sistema de Justicia Penal y el paquete normativo que deberá implementarse en las entidades federativas que así lo soliciten, mediante las instituciones responsables.</t>
  </si>
  <si>
    <r>
      <t>Porcentaje de entidades federativas asesoradas para impartir capacitación a los Operadores del Sistema de Justicia Penal.</t>
    </r>
    <r>
      <rPr>
        <i/>
        <sz val="10"/>
        <color indexed="30"/>
        <rFont val="Soberana Sans"/>
        <family val="3"/>
      </rPr>
      <t xml:space="preserve">
</t>
    </r>
  </si>
  <si>
    <t>(Número de entidades federativas asesoradas para la capacitación  / Número total de entidades federativas solicitantes) X 100.</t>
  </si>
  <si>
    <t>B 2 Realización de la evaluación ex post para cuantificar el impacto efectivo de un proyecto y su correcta aplicación, con la finalidad de generar información sobre causas, efectos, costos y beneficios que podrían aportar información valiosa para su mejor integración.</t>
  </si>
  <si>
    <r>
      <t>Porcentaje total de Entidades federativas que participaran en la evaluación expost de los proyectos concluídos.</t>
    </r>
    <r>
      <rPr>
        <i/>
        <sz val="10"/>
        <color indexed="30"/>
        <rFont val="Soberana Sans"/>
        <family val="3"/>
      </rPr>
      <t xml:space="preserve">
</t>
    </r>
  </si>
  <si>
    <t>(Número de entidades federativas a las que se realizara la evaluación expost de los proyectos concluídos para implementar del Sistema de Justicia Penal / Número total de entidades federativas) X 100</t>
  </si>
  <si>
    <r>
      <t xml:space="preserve">Porcentaje de implementación del nuevo Sistema de Justicia Penal en las Entidades federativas de México.
</t>
    </r>
    <r>
      <rPr>
        <sz val="10"/>
        <rFont val="Soberana Sans"/>
        <family val="2"/>
      </rPr>
      <t xml:space="preserve"> Causa : Este indicador se cumplió más allá de la meta programada anual, toda vez que de las 3 entidades federativas que se tenía programado que iniciaran la operación del Sistema de Justicia Penal en el país se rebasó, ya que fueron 4 entidades que iniciaron actividades de Implementación del Nuevo Sistema de Justicia Penal, las cuales fueron: Puebla, Coahuila, Tamaulipas y  Veracruz. La variación corresponde a que una entidad adicional a las programadas empezó a operar el Nuevo Sistema de Justicia Penal. Este incremento se explica debido a que la Titular de la Secretaría Técnica determinó estrategias de coordinación más efectivas con las entidades federativas. Se estableció contacto y comunicación continua con los Gobernadores y con los titulares de las Secretarías Técnicas Estatales. Así mismo, cada una de las 5 Direcciones Generales en su ámbito de competencia brindaron asesorías más cercanas a las entidades federativas.    Efecto: El efecto que se generó fue el de dar mayores beneficios sociales, debido a que al entrar otra entidad en operación el NSJP, la operación genera beneficios en la sociedad. La SETEC al determinar una estrategia de coordinación de mayor comunicación y asesoría con las entidades federativas incidió en que las entidades decidieran entrar en operación con el Nuevo Sistema de Justicia Penal.  Cabe mencionar que a pesar de que cuatro entidades federativas decidieron entrar en operación, tres optaron por posponer su entrada en vigencia al Nuevo Sistema de Justicia Penal. Las entidades que decidieron posponer fueron Tlaxcala, Sinaloa y Quintana Roo; no obstante su diferimiento no afectó al indicador.   Otros Motivos:</t>
    </r>
  </si>
  <si>
    <r>
      <t xml:space="preserve">Porcentaje de entidades federativas que reciben asesoría en materia normativa para contar con los elementos técnicos legislativos para implementar el Sistema de Justicia Penal
</t>
    </r>
    <r>
      <rPr>
        <sz val="10"/>
        <rFont val="Soberana Sans"/>
        <family val="2"/>
      </rPr>
      <t xml:space="preserve"> Causa : El avance que se obtuvo en el cumplimiento del indicador al cierre de diciembre de 2013 es del 100%, lo anterior a que se emitieron diversas observaciones y comentarios al Estado de Nuevo León en relación a la "Ley de Atención a Víctimas"; al Estado de Zacatecas se emitieron comentarios relativos a la "Ley de Defensoría Pública"; así tamibién, se brindaron asesorías en relación al "Código de Procedimientos Penales" al Estado de Guanajuato, a la "Ley de Atención a Víctimas" a los Estados de Quintana Roo y Nayarit, asesoría  al Estado de Coahuila de Zaragoza respecto de la "Ley de Extinción de Dominio"; asesorías otorgadas en materia normativa de los comentarios  emitido al Estado de Campeche relativos al Proyecto de Código Procesal Penal y Ley de Ejecución de Sanciones y Medidas de Seguridad, al Estado de Colima se emitieron comentarios en relación al Anteproyecto de Reforma a la Constitución Política, Anteproyecto Ley de Protección de Víctimas y Ofendidos; al Anteproyecto Código Procesal Penal del Estado de Jalisco; a la Iniciativa de Código de Procedimientos Penales y al Proyecto de Dictamen de Código de Procedimientos Penales del Estado de Veracruz a la Ley de Medios Alternativos para la resolución de conflictos adversariales y acusatorios, así como las asesorías al Distrito Federal, respecto del Código de Procedimientos Penales, a la Iniciativa de Ley de Defensoría Pública, la Iniciativa que Reforma y Adiciona la Ley de Justicia para Adolescentes y al Código de Procedimientos Penales y por ultimo se otorgo asesoría al Estado de Queretaro para el Código de Procedimientos Penales, con lo cual se cumple la meta programada anual al 100 por ciento. Efecto: Se obtuvieron productos de carácter normativo con lo cual se contribuyó a la Implementación del Nuevo Sistema de Justicia Penal en beneficio de las instituciones jurídicas de las entidades federativas asesoradas  para lograr una mayor seguridad jurídica y el cumplimiento del mandato constitucional de establecer un nuevo sistema de justicia con respeto a los derechos humanos y a los principios convencionales internacionales y con ello fortalecer el Estado de Derecho.   Se atendieron los requerimientos de asesoría que en materia normativa presentaron las Entidades Federativas, dando especial atención en aquellas en las que durante 2013 entró en vigor el Sistema Acusatorio y Oral previsto en la Constitución Política de los Estados Unidos Mexicanos. Otros Motivos:</t>
    </r>
  </si>
  <si>
    <r>
      <t xml:space="preserve">Porcentaje de presentación de la Metodología para el Desarrollo de la Infraestructura para la Implementación del Sistema de Justicia Penal a las entidades federativas solicitantes.
</t>
    </r>
    <r>
      <rPr>
        <sz val="10"/>
        <rFont val="Soberana Sans"/>
        <family val="2"/>
      </rPr>
      <t xml:space="preserve"> Causa : Lo programado en este indicador observa un incremento en el cumplimiento en la meta esperada al periodo del 100 por ciento, debido a que durante el periodo enero-diciembre de 2013 se llevaron a cabo las presentaciones  de la Metodología para el Desarrollo de la Infraestructura para la Implementación del Sistema de Justicia Penal a  los estados de Baja California Sur, Campeche, Tlaxcala y Sonora.     La meta anual estaba considerada en apoyar el requerimiento de asesorías solicitadas en base a los antecedentes de los años 2011 y 2012. Por esta razón, la meta fue rebasada en un 100%.    La variación en el incremento del porcentaje de la meta en un 100%, estuvo fundamentada en el interés de las entidades federativas en acelerar el proceso de implementación del Nuevo Sistema de Justicia Penal. Lo que motivo en el incremento del interés por parte de los estados en desarrollar acciones encaminadas a infraestructura física y agilizar el proceso de desarrollo de los mismos, en el ámbito administrativo y de su ejecución.     Efecto: El requerimiento del estado de Baja California Sur fue derivado de la aprobación del Código de Procedimientos Penales por parte del H. Congreso de la Unión para la implementación del Nuevo Sistema de Justicia Penal en el Estado,  la Entidad solicitó asistencia técnica para el eje de infraestructura  con el objetivo de asesorar al Secretariado Ejecutivo de la Comisión Implementadora del  Nuevo Sistema de Justicia Penal, respecto al análisis y diagnóstico de infraestructura existente en las instituciones que intervienen en la implementación del Nuevo Sistema de Justica Penal y el desarrollo de un Plan Maestro de infraestructura para planificar su implementación acorde a las fechas de implementación de la Entidad; siendo un efecto normativo el que acelero la necesidad de identificar acciones de construcciones para los nuevos operadores del sistema Acusatorio Adversarial en el estado.    Así como también,  generar y desarrollar un Plan Maestro de Infraestructura en apoyo de la Metodología de Diseño y la Guía de Diseño Arquitectónico para la Infraestructura de los Edificios del Nuevo Sistema de Justicia Penal Mexicano,apoyo que fue permeado en las propuestas de proyecto, específicamente en los proyectos de la Ciudad Judicial de Campeche, El Proyecto Ejecutivo y Plan Maestro de Tlaxcala y El estudio de la infraestructura física necesaria para los Municipios de Cajeme, Nogales, Guaymas, Navojoa, San Luis Río Colorado y Hermosillo del Estado de Sonora.  logrando una planificación de las acciones de infraestructura con beneficio ara la ciudadanía.    Los efectos económicos y sociales alcanzados con este indicador contribuyó para que las Entidades Federativas; para el diseño y desarrollo de proyectos ejecutivos y de obra que la Reforma Penal exige para operar en edificios y centros de justicia en condiciones óptimas de transparencia, eficacia y confort, garantizando la seguridad y el respeto de los derechos humanos, tanto de las víctimas como de los presuntos culpables. Otros Motivos:</t>
    </r>
  </si>
  <si>
    <r>
      <t xml:space="preserve">Porcentaje de presentación del Modelo de Gestión para los Operadores del Nuevo Sistema de Justicia Penal a las entidades federativas solicitantes.
</t>
    </r>
    <r>
      <rPr>
        <sz val="10"/>
        <rFont val="Soberana Sans"/>
        <family val="2"/>
      </rPr>
      <t xml:space="preserve"> Causa : Lo programado en este indicador observa un cumplimiento en la meta esperada al periodo del 100%, toda vez que de las 6 entidades federativas que se tenían programadas para presentar el Modelo de Gestión  para los Operadores del Sistema de Justicia Penal durante el periodo enero-diciembre de 2013 se llevaron a cabo las presentaciones del Modelo de Gestión en  los estados de Baja California Sur,  Distrito Federal, Hidalgo, Jalisco, Sonora y Veracruz.   Las acciones más relevantes fueron cumplir con un marco de referencia mediante el que se aplicó un conjunto ordenado y sistemático de herramientas de planeación estratégica y tácticas orientadas a auxiliar al proceso de planeación e implementación de las reformas judiciales en materia de oralidad.    En el modelo se detallan los métodos, técnicas y elementos empleados para asegurar que el dicho Modelo   permita una atención simplificada y eficiente hacia el usuario, detallando los puntos de contacto para con él, así como un soporte en tecnologías de información y con la alineación de procesos y de estructuras orgánicas para un sistema de justicia penal más expedito y equitativo.    Se dio cumplimiento a lo contemplado para cubrir a las Entidades y brindar  asistencia técnica a los Estados que  han dado inicio con el proceso de Implementación de la Reforma Penal. Efecto: La Asistencia Técnica para la implementación del Sistema de Justicia Penal en las  Entidades Federativas se esta llevando a cabo de acuerdo a lo previsto, lo cual permitió cumplir la meta establecida en el indicador. Los beneficios que se observan es que el Modelo de Gestión como parte de la Reorganización institucional,  constituye uno de los ejes centrales de la transición hacia el Nuevo Sistema de Justicia Penal (NSJP), en virtud de que a través de ésta, se materializan los aspectos que impactan directamente la arquitectura institucional de las organizaciones. Comprende por tanto los nuevos procesos, estructuras y capital humano, así como los aspectos directamente relacionados con éstos: Procedimientos, Manuales de Organización y Perfiles de Puestos, todo lo cual deriva en el Modelo de Gestión.    Junto con ello, el Modelo de Gestión abarca ejes y temas fundamentales que están directamente asociados al Modelo: las Competencias Laborales, la Capacitación y la Gestión del Cambio. Otros Motivos:</t>
    </r>
  </si>
  <si>
    <r>
      <t xml:space="preserve">Porcentaje de entidades federativas asesoradas para impartir capacitación a los Operadores del Sistema de Justicia Penal.
</t>
    </r>
    <r>
      <rPr>
        <sz val="10"/>
        <rFont val="Soberana Sans"/>
        <family val="2"/>
      </rPr>
      <t xml:space="preserve"> Causa : En las Políticas para la obtención y aplicación de los recursos federales  destinados a la implementación del nuevo sistema de justicia penal a favor de los Estados y el Distrito Federal para el ejercicio fiscal 2013, incentivó que los actores estatales, buscarán el apoyo de la Secretaría para otorgar asistencia especializada. Asimismo, es necesario destacar que, ante la capacidad de respuesta de la Secretaría Técnica, algunas entidades solicitaron más de una asesoría especializada. Por lo anterior, durante el periodo se recibió la solicitud de la validación de programas por parte de las siguientes 23 Entidades: Colima,  Baja  California Sur,  Campeche, Chihuahua, Distrito Federal, Durango, Estado de México, Guanajuato, Guerrero, Jalisco, Michoacán, Morelos,  Oaxaca, Puebla, Querétaro, Quintana Roo, San Luis Potosí, Sonora, Tabasco, Tlaxcala,  Tamaulipas, Veracruz y Zacatecas; dichos programas  fueron ejecutados durante el año que transcurrio.Cabe señalar que la validación de los programas formó parte de las exigencias que establecieron las políticas para la obtención y aplicación de los recursos federales  destinados a la implementación del nuevo sistema de justicia penal para el ejercicio fiscal 2013. Efecto: Permitir que los operadores del sistema cuenten con los conocimientos necesarios para la adecuada implementación del Nuevo Sistema de Justicia Penal a través de una capacitación profesional y homologada.  Los beneficios económicos y sociales alcanzados con este indicador fue el de contribuir para que las Entidades Federativas cuenten con los elementos para la Implementación de la Reforma al Sistema de Justicia Penal al otorgar asesorías especializadas a las Entidades Federativas que solicitaron apoyo técnico especializado encaminado a lograr la implementación gradual y ordenada del nuevo Sistema de Justicia Penal, de acuerdo a lo establecido en la Constitución Política de los Estados Unidos Mexicanos, en específico. Asimismo, se consideró que al menos 16 Entidades Federativas solicitarían asesoría técnica especializada y multidisciplinaria en temas relacionados con la capacitación a los Operadores del nuevo Sistema de Justicia Penal, lo anterior se proyectó tomando en cuenta que cada una de las asesorías requería de la participación de las cinco Direcciones Generales que integran la Secretaría Técnica; sin embargo, las Entidades Federativas solicitaron asesorías específicas que no requerían un alto grado de coordinación entre las áreas lo que implicó un incremento en el número de solicitudes y una mayor capacidad de respuesta de la Secretaría Técnica para atenderlas. Otros Motivos:</t>
    </r>
  </si>
  <si>
    <r>
      <t xml:space="preserve">Porcentaje total de Entidades federativas que participaran en la evaluación expost de los proyectos concluídos.
</t>
    </r>
    <r>
      <rPr>
        <sz val="10"/>
        <rFont val="Soberana Sans"/>
        <family val="2"/>
      </rPr>
      <t xml:space="preserve"> Causa : Durante el periodo se realizó la evaluación Ex post de siete proyectos subsidiados en 2012, los cuales correspondieron a los Estados de Campeche, Guerrero, Tlaxcala, Quintana Roo, Durango, Yucatán y Sonora. Para el ejercicio fiscal 2013, la SETEC visitó las siete Entidades Federativas, aplicando un instrumento de recolección de datos a los responsables operativos de la ejecución del proyecto.  Asimismo, se aplicó el mismo instrumento a los responsables de la Secretaría Técnica del Consejo de Coordinación para la Implementación del Sistema de Justicia Penal (SETEC) de llevar a cabo el dictamen del proyecto, el seguimiento de su ejecución y de valorar la calidad de los entregables. Adicionalmente, se recopiló toda la información documental del proyecto para su análisis. Este ejercicio de evaluación Ex post de algunos proyectos subsidiados en 2012 permitió a la SETEC identificar áreas de oportunidad muy importantes para fortalecer los procesos de dictamen y seguimiento en la ejecución de los proyectos por parte de la institución. Efecto: El efecto en este indicador es medir el porcentaje de avance para determinar el impacto de los proyectos subsidiados a las entidades federativas y Distrito Federal en las estructuras de las diferentes instituciones que intervienen en el proceso de Implementación de la Reforma Penal. Otros Motivos:</t>
    </r>
  </si>
  <si>
    <r>
      <t xml:space="preserve">Porcentaje de operativos de prevención y disuasión en apoyo a solicitud de las autoridades Federales, Estatales y Municipales
</t>
    </r>
    <r>
      <rPr>
        <sz val="10"/>
        <rFont val="Soberana Sans"/>
        <family val="2"/>
      </rPr>
      <t xml:space="preserve"> Causa : Al periodo de enero a diciembre, presenta una variación del 187.33 por ciento con respecto a la meta programada de 300, este incremento fue principalmente en los meses de noviembre a diciembre, efectuándose con mayor eficacia bajo el nuevo esquema de coordinación operativa para atender las problemáticas  específicas en materia de seguridad pública  y fomentar  la coordinación  entre entidades federativas. Cabe señalar que se realizaron  en el  mes de diciembre de 2013, 14 operativos de prevención y disuasión del delito en las siguientes regiones: REGIÓN 1, ZONA NOROESTE (2) o Chihuahua (1); Sonora (1)  REGIÓN 3, ZONA OCCIDENTE (5) o Michoacán (2); Jalisco (1); Colima (1); Nayarit (1)  REGIÓN 4, ZONA CENTRO (5) o Distrito Federal (2); Estado de México (1); Tlaxcala (2) REGIÓN 5, ZONA SURESTE (1) o Veracruz (1)  Nota: A nivel Nacional se realizó el operativo "Invierno" (1).  De enero a diciembre de 2013 se realizaron  (562) operativos de prevención y disuasión del delito en las siguientes regiones: REGIÓN 1, ZONA NOROESTE (86)  o Chihuahua (15); Sinaloa (13); Sonora (41); Baja California (11); Baja California Sur (6)  REGIÓN 2, ZONA NORESTE (124) o Coahuila (28); Durango (12); Nuevo León (27); San Luis Potosí (20); Tamaulipas (37) ¿ REGIÓN 3, ZONA OCCIDENTE (117) o Michoacán (55); Zacatecas (13); Colima (4); Aguascalientes (4); Guanajuato 9; Jalisco (10); Nayarit (12); Querétaro (10)  REGIÓN 4, ZONA CENTRO (158) o Distrito Federal (31); Estado de México (44); Guerrero (36); Hidalgo (5);  Puebla (14); Tlaxcala (17); Morelos (11)  REGIÓN 5, ZONA SURESTE (74) o Tabasco (13); Veracruz (14); Oaxaca (15); Chiapas (19); Campeche (6); Yucatán(1); Quintana Roo (6)  Nota: A nivel Nacional se realizaron (3) operativos: Día de Muertos, Revolución e Invierno.   Efecto: Tiene un efecto en el ámbito normativo ya que mide la  operativos de prevención y disuasión en apoyo a solicitud de las autoridades Federales, Estatales y Municipales. Otros Motivos:</t>
    </r>
  </si>
  <si>
    <r>
      <t xml:space="preserve">Porcentaje de servicios atendidos en puntos de inspección con equipos no intrusivos
</t>
    </r>
    <r>
      <rPr>
        <sz val="10"/>
        <rFont val="Soberana Sans"/>
        <family val="2"/>
      </rPr>
      <t xml:space="preserve"> Causa : Al periodo de enero a diciembre, se han realizado 446 servicios permitiendo una disminución de un 84.47 por ciento con respecto a su meta programada de 528, derivado a que se redujeron  los servicios en puntos de inspección,  debido al vencimiento de contratos para el mantenimiento de los equipos de inspección no intrusiva, por lo anterior, la Dirección General de Desarrollo y Operación de Coberturas se vio en la necesidad de concentrar algunas de las unidades en Base Contel; ¿ Se aseguró diversa mercancía como ropa, calzado, modulares, equipo de cómputo, bolsas  de animales, lentes, medicamentos, pieles de cocodrilo de pantano de procedencia extranjera que no acreditó su procedencia legal., ¿ 40 paquetes de sustancia granulosa al parecer droga con las características del cristal, 101 paquetes en forma rectangular los cuales contienen en su interior un polvo color blanco con las características propias de la cocaína.,  128 recipientes, 35 bolsas de color dorado (conteniendo producto desconocido), 163 frascos de plástico vacíos, 171 tapas de plástico, 46 bolsas de color dorado, 288 frascos de plástico (conteniendo producto desconocido) y 88 kg de narcotico (polvo blanco no identificado). 04 piezas arqueológicas; 23 corales marinos; 10 Estrellas de Mar; 248,000 piezas de cigarrillos; 1,447 kilogramos de cobre; 50 cajas con 59 juguetes de plástico de origen chino dando un total de 2950 piezas; 160 frascos cada uno  con 30 pastillas al parecer metanfetamina (desoxiefedrina), 2.5 litros de metanfetamina, 315 frascos con diversos medicamentos y .850 gramos de metanfetamina;  0.04 gramos de hierba seca color gris; 20 cajas de Dasav. ; 02 bolas de hilo resinado; 390 envolturas comprimidas con pólvora; 01 bolsa con pólvora; 1.5 kg con polvo; 98 contenedores con pólvora.  Son 23 estados donde se instalaron los puntos de inspección, faltando los estados de Hidalgo, Morelos, Tlaxcala, Durango, Colima, Guanajuato, Michoacán, Zacatecas y Yucatán. Efecto: Corresponde al ámbito normativo ya que se llevaron a cabo servicios atendidos en puntos de inspección con equipos no intrusivos. Otros Motivos:</t>
    </r>
  </si>
  <si>
    <r>
      <t xml:space="preserve">Porcentaje de denuncias canalizadas y atendidas.
</t>
    </r>
    <r>
      <rPr>
        <sz val="10"/>
        <rFont val="Soberana Sans"/>
        <family val="2"/>
      </rPr>
      <t xml:space="preserve"> Causa : De enero a diciembre de 2013 se canalizaron y atendieron 119,824 denuncias ciudadanas, exceden en 24.77% respecto de la meta programada, adicional a lo reportado, en el año, se atendieron 243,179 servicios y 9,052 denuncias y felicitaciones que fueron atendidos en tiempo real en el CEAC. (Las extorsiones telefónicas tentativas que antes eran canalizadas por medio del Sistema único de Información Criminal, ahora son atendidas y concluidas en tiempo real en el CEAC. Sin embargo se siguen contabilizando como parte del indicador, pues la meta programada de este se hizo cuando estas extorsiones eran canalizadas, por lo que están contempladas en la cifra por alcanzar).       Durante el mes de diciembre de 2013 se atendieron y canalizaron 10,976 denuncias ciudadanas. Adicionalmente, se atendieron 23,663 servicios en tiempo real.   Efecto: El efecto corresponde al ámbito normativo ya que se canalizaron y atendieron denuncias ciudadanas. Otros Motivos:</t>
    </r>
  </si>
  <si>
    <r>
      <t xml:space="preserve">Porcentaje de instalaciones penitenciarias federales equipadas con  infraestructura tecnológica.
</t>
    </r>
    <r>
      <rPr>
        <sz val="10"/>
        <rFont val="Soberana Sans"/>
        <family val="2"/>
      </rPr>
      <t xml:space="preserve"> Causa : Al periodo de enero a diciembre de 2013, se presenta una variación de 85.00 por ciento respecto de la meta anual de 20 de instalaciones equipadas realizando los servicios de los enlaces de telecomunicaciones permitiendo únicamente abarcar a 17 centros federales como: 1er Trimestre: 1. CEFERESO 1 "Altiplano", 2. CEFERESO  2 "Occidente", 3. CEFERESO  3 "Noreste", 4. CEFERESO 4 "Noroeste", 5. CEFERESO 5 "Oriente", 6. CEFERESO 6 "Sureste" , 7. CEFERESO 7 "Nor-Noroeste", 2do. Trimestre:8. CEFERESO 8 "Nor-Poniente", 9. CEFEREPSI, 10. CEFERESO 9 "Norte"  11. Complejo Penitenciario Federal "Papantla", 12. CEFERESO 10 "Nor-Noreste", 13. Complejo Penitenciario Federal "Islas Marías", 14. CEFERESO 11 CPS Sonora, 3er. Trimestre:15. CEFERESO 12 CPS Guanajuato, 16. CEFERESO 13 CPS Oaxaca, 17.CEFERESO CPS Durango, 4to. Trimestre: (Quedaron Pendientes), 18. CEFERESO CPS Morelos, 19. CEFERESO CPS Michoacán, 20. CEFERESO CPS Coahuila. Efecto: Al cierre del cuarto Trimestre de 2013 quedan pendientes las 3 instalaciones programados, de las cuales se pretendía llevar la instalación, configuración y monitoreo de los enlaces de telecomunicaciones, Tal es el caso del Centro Federal "CPS Coahuila", programado para este mes de diciembre debido a que existe demora en la conclusión de la obra y entrega de instalaciones. Otros Motivos:</t>
    </r>
  </si>
  <si>
    <t xml:space="preserve">E-008 Servicios migratorios en fronteras, puertos y aeropuertos
E-903 Implementación de operativos para la prevención y disuasión del delito
E-904 Administración del sistema federal penitenciario
P-010 Implementación de la Reforma al Sistema de Justicia Penal
</t>
  </si>
</sst>
</file>

<file path=xl/styles.xml><?xml version="1.0" encoding="utf-8"?>
<styleSheet xmlns="http://schemas.openxmlformats.org/spreadsheetml/2006/main" xmlns:mc="http://schemas.openxmlformats.org/markup-compatibility/2006" xmlns:x14ac="http://schemas.microsoft.com/office/spreadsheetml/2009/9/ac" mc:Ignorable="x14ac">
  <fonts count="32" x14ac:knownFonts="1">
    <font>
      <sz val="10"/>
      <name val="Soberana Sans"/>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Soberana Sans"/>
      <family val="2"/>
    </font>
    <font>
      <sz val="10"/>
      <name val="Soberana Sans"/>
      <family val="2"/>
    </font>
    <font>
      <b/>
      <sz val="12"/>
      <name val="Soberana Sans"/>
      <family val="2"/>
    </font>
    <font>
      <b/>
      <sz val="14"/>
      <color indexed="23"/>
      <name val="Soberana Sans"/>
      <family val="3"/>
    </font>
    <font>
      <b/>
      <sz val="10"/>
      <color indexed="8"/>
      <name val="Soberana Sans"/>
      <family val="2"/>
    </font>
    <font>
      <sz val="10"/>
      <color indexed="8"/>
      <name val="Soberana Sans"/>
      <family val="2"/>
    </font>
    <font>
      <b/>
      <sz val="11"/>
      <name val="Soberana Sans"/>
      <family val="2"/>
    </font>
    <font>
      <b/>
      <sz val="10"/>
      <color indexed="9"/>
      <name val="Soberana Sans"/>
      <family val="2"/>
    </font>
    <font>
      <sz val="10"/>
      <color indexed="9"/>
      <name val="Soberana Sans"/>
      <family val="2"/>
    </font>
    <font>
      <sz val="16"/>
      <color indexed="9"/>
      <name val="Soberana Sans"/>
      <family val="3"/>
    </font>
    <font>
      <b/>
      <sz val="11"/>
      <color indexed="8"/>
      <name val="Soberana Sans"/>
      <family val="2"/>
    </font>
    <font>
      <sz val="12"/>
      <name val="Soberana Sans"/>
      <family val="2"/>
    </font>
    <font>
      <b/>
      <sz val="28"/>
      <color indexed="8"/>
      <name val="Soberana Sans"/>
      <family val="3"/>
    </font>
    <font>
      <i/>
      <sz val="10"/>
      <color indexed="30"/>
      <name val="Soberana Sans"/>
      <family val="3"/>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00B050"/>
        <bgColor indexed="64"/>
      </patternFill>
    </fill>
    <fill>
      <patternFill patternType="solid">
        <fgColor rgb="FFFFFFFF"/>
        <bgColor indexed="64"/>
      </patternFill>
    </fill>
    <fill>
      <patternFill patternType="solid">
        <fgColor rgb="FFBFBFBF"/>
        <bgColor indexed="64"/>
      </patternFill>
    </fill>
    <fill>
      <patternFill patternType="solid">
        <fgColor rgb="FFD8D8D8"/>
        <bgColor indexed="64"/>
      </patternFill>
    </fill>
  </fills>
  <borders count="6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ck">
        <color rgb="FF969696"/>
      </left>
      <right/>
      <top style="thick">
        <color rgb="FF969696"/>
      </top>
      <bottom style="thick">
        <color rgb="FF969696"/>
      </bottom>
      <diagonal/>
    </border>
    <border>
      <left/>
      <right/>
      <top style="thick">
        <color rgb="FF969696"/>
      </top>
      <bottom style="thick">
        <color rgb="FF969696"/>
      </bottom>
      <diagonal/>
    </border>
    <border>
      <left/>
      <right style="thick">
        <color rgb="FF969696"/>
      </right>
      <top style="thick">
        <color rgb="FF969696"/>
      </top>
      <bottom style="thick">
        <color rgb="FF969696"/>
      </bottom>
      <diagonal/>
    </border>
    <border>
      <left style="medium">
        <color rgb="FF000000"/>
      </left>
      <right/>
      <top/>
      <bottom/>
      <diagonal/>
    </border>
    <border>
      <left/>
      <right/>
      <top style="thick">
        <color rgb="FF969696"/>
      </top>
      <bottom/>
      <diagonal/>
    </border>
    <border>
      <left/>
      <right style="medium">
        <color rgb="FF000000"/>
      </right>
      <top/>
      <bottom/>
      <diagonal/>
    </border>
    <border>
      <left style="medium">
        <color rgb="FF000000"/>
      </left>
      <right/>
      <top/>
      <bottom style="thick">
        <color rgb="FF969696"/>
      </bottom>
      <diagonal/>
    </border>
    <border>
      <left/>
      <right/>
      <top/>
      <bottom style="thick">
        <color rgb="FF969696"/>
      </bottom>
      <diagonal/>
    </border>
    <border>
      <left/>
      <right style="medium">
        <color rgb="FF000000"/>
      </right>
      <top/>
      <bottom style="thick">
        <color rgb="FF969696"/>
      </bottom>
      <diagonal/>
    </border>
    <border>
      <left style="medium">
        <color rgb="FF000000"/>
      </left>
      <right style="thin">
        <color rgb="FF000000"/>
      </right>
      <top style="thin">
        <color rgb="FF000000"/>
      </top>
      <bottom/>
      <diagonal/>
    </border>
    <border>
      <left style="medium">
        <color rgb="FF000000"/>
      </left>
      <right style="thin">
        <color rgb="FF000000"/>
      </right>
      <top/>
      <bottom style="thick">
        <color rgb="FF000000"/>
      </bottom>
      <diagonal/>
    </border>
    <border>
      <left style="medium">
        <color rgb="FF000000"/>
      </left>
      <right style="thin">
        <color rgb="FF000000"/>
      </right>
      <top/>
      <bottom/>
      <diagonal/>
    </border>
    <border>
      <left/>
      <right/>
      <top style="thin">
        <color rgb="FF000000"/>
      </top>
      <bottom/>
      <diagonal/>
    </border>
    <border>
      <left/>
      <right style="thin">
        <color rgb="FF000000"/>
      </right>
      <top style="thin">
        <color rgb="FF000000"/>
      </top>
      <bottom/>
      <diagonal/>
    </border>
    <border>
      <left/>
      <right/>
      <top/>
      <bottom style="thick">
        <color rgb="FF000000"/>
      </bottom>
      <diagonal/>
    </border>
    <border>
      <left/>
      <right style="thin">
        <color rgb="FF000000"/>
      </right>
      <top/>
      <bottom style="thick">
        <color rgb="FF000000"/>
      </bottom>
      <diagonal/>
    </border>
    <border>
      <left/>
      <right style="thin">
        <color rgb="FF000000"/>
      </right>
      <top/>
      <bottom/>
      <diagonal/>
    </border>
    <border>
      <left style="thin">
        <color rgb="FF000000"/>
      </left>
      <right style="thin">
        <color rgb="FF000000"/>
      </right>
      <top style="thick">
        <color rgb="FF969696"/>
      </top>
      <bottom style="thin">
        <color rgb="FF000000"/>
      </bottom>
      <diagonal/>
    </border>
    <border>
      <left style="thin">
        <color rgb="FF000000"/>
      </left>
      <right/>
      <top style="thick">
        <color rgb="FF969696"/>
      </top>
      <bottom style="thin">
        <color rgb="FF000000"/>
      </bottom>
      <diagonal/>
    </border>
    <border>
      <left/>
      <right style="thin">
        <color rgb="FF000000"/>
      </right>
      <top style="thick">
        <color rgb="FF969696"/>
      </top>
      <bottom style="thin">
        <color rgb="FF000000"/>
      </bottom>
      <diagonal/>
    </border>
    <border>
      <left/>
      <right/>
      <top style="thick">
        <color rgb="FF969696"/>
      </top>
      <bottom style="thin">
        <color rgb="FF000000"/>
      </bottom>
      <diagonal/>
    </border>
    <border>
      <left/>
      <right style="medium">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style="thin">
        <color rgb="FF000000"/>
      </left>
      <right/>
      <top/>
      <bottom style="thick">
        <color rgb="FF333333"/>
      </bottom>
      <diagonal/>
    </border>
    <border>
      <left/>
      <right/>
      <top/>
      <bottom style="thick">
        <color rgb="FF333333"/>
      </bottom>
      <diagonal/>
    </border>
    <border>
      <left/>
      <right style="medium">
        <color rgb="FF000000"/>
      </right>
      <top style="thin">
        <color rgb="FF000000"/>
      </top>
      <bottom/>
      <diagonal/>
    </border>
    <border>
      <left/>
      <right style="medium">
        <color rgb="FF000000"/>
      </right>
      <top/>
      <bottom style="thick">
        <color rgb="FF333333"/>
      </bottom>
      <diagonal/>
    </border>
    <border>
      <left/>
      <right style="thin">
        <color rgb="FF000000"/>
      </right>
      <top/>
      <bottom style="thick">
        <color rgb="FF333333"/>
      </bottom>
      <diagonal/>
    </border>
    <border>
      <left style="medium">
        <color auto="1"/>
      </left>
      <right/>
      <top style="thick">
        <color rgb="FF969696"/>
      </top>
      <bottom style="thin">
        <color rgb="FFD8D8D8"/>
      </bottom>
      <diagonal/>
    </border>
    <border>
      <left/>
      <right/>
      <top style="thick">
        <color rgb="FF969696"/>
      </top>
      <bottom style="thin">
        <color rgb="FFD8D8D8"/>
      </bottom>
      <diagonal/>
    </border>
    <border>
      <left/>
      <right style="medium">
        <color auto="1"/>
      </right>
      <top style="thick">
        <color rgb="FF969696"/>
      </top>
      <bottom style="thin">
        <color rgb="FFD8D8D8"/>
      </bottom>
      <diagonal/>
    </border>
    <border>
      <left style="medium">
        <color rgb="FF000000"/>
      </left>
      <right/>
      <top style="thick">
        <color rgb="FF969696"/>
      </top>
      <bottom/>
      <diagonal/>
    </border>
    <border>
      <left/>
      <right style="thin">
        <color rgb="FF000000"/>
      </right>
      <top style="thick">
        <color rgb="FF969696"/>
      </top>
      <bottom/>
      <diagonal/>
    </border>
    <border>
      <left style="medium">
        <color rgb="FF000000"/>
      </left>
      <right/>
      <top/>
      <bottom style="medium">
        <color rgb="FF000000"/>
      </bottom>
      <diagonal/>
    </border>
    <border>
      <left/>
      <right/>
      <top/>
      <bottom style="medium">
        <color rgb="FF000000"/>
      </bottom>
      <diagonal/>
    </border>
    <border>
      <left style="thin">
        <color rgb="FF000000"/>
      </left>
      <right style="thin">
        <color rgb="FF000000"/>
      </right>
      <top style="thin">
        <color rgb="FF000000"/>
      </top>
      <bottom style="medium">
        <color rgb="FF000000"/>
      </bottom>
      <diagonal/>
    </border>
    <border>
      <left/>
      <right style="thin">
        <color rgb="FF000000"/>
      </right>
      <top/>
      <bottom style="medium">
        <color rgb="FF000000"/>
      </bottom>
      <diagonal/>
    </border>
    <border>
      <left style="medium">
        <color rgb="FF000000"/>
      </left>
      <right/>
      <top/>
      <bottom style="medium">
        <color rgb="FFD8D8D8"/>
      </bottom>
      <diagonal/>
    </border>
    <border>
      <left/>
      <right/>
      <top/>
      <bottom style="medium">
        <color rgb="FFD8D8D8"/>
      </bottom>
      <diagonal/>
    </border>
    <border>
      <left/>
      <right style="medium">
        <color auto="1"/>
      </right>
      <top style="thin">
        <color rgb="FFD8D8D8"/>
      </top>
      <bottom style="medium">
        <color rgb="FFD8D8D8"/>
      </bottom>
      <diagonal/>
    </border>
    <border>
      <left style="medium">
        <color rgb="FF000000"/>
      </left>
      <right/>
      <top style="medium">
        <color rgb="FFD8D8D8"/>
      </top>
      <bottom style="thin">
        <color rgb="FF000000"/>
      </bottom>
      <diagonal/>
    </border>
    <border>
      <left/>
      <right/>
      <top style="medium">
        <color rgb="FFD8D8D8"/>
      </top>
      <bottom style="thin">
        <color rgb="FF000000"/>
      </bottom>
      <diagonal/>
    </border>
    <border>
      <left style="medium">
        <color rgb="FF000000"/>
      </left>
      <right/>
      <top style="thick">
        <color rgb="FF969696"/>
      </top>
      <bottom style="thin">
        <color rgb="FFD8D8D8"/>
      </bottom>
      <diagonal/>
    </border>
    <border>
      <left/>
      <right style="medium">
        <color rgb="FF000000"/>
      </right>
      <top style="thick">
        <color rgb="FF969696"/>
      </top>
      <bottom style="thin">
        <color rgb="FFD8D8D8"/>
      </bottom>
      <diagonal/>
    </border>
    <border>
      <left style="medium">
        <color auto="1"/>
      </left>
      <right/>
      <top style="thin">
        <color rgb="FFD8D8D8"/>
      </top>
      <bottom style="thin">
        <color rgb="FFD8D8D8"/>
      </bottom>
      <diagonal/>
    </border>
    <border>
      <left/>
      <right style="medium">
        <color auto="1"/>
      </right>
      <top style="thin">
        <color rgb="FFD8D8D8"/>
      </top>
      <bottom style="thin">
        <color rgb="FFD8D8D8"/>
      </bottom>
      <diagonal/>
    </border>
    <border>
      <left/>
      <right/>
      <top style="thin">
        <color rgb="FFD8D8D8"/>
      </top>
      <bottom style="thin">
        <color rgb="FFD8D8D8"/>
      </bottom>
      <diagonal/>
    </border>
    <border>
      <left style="medium">
        <color auto="1"/>
      </left>
      <right/>
      <top style="thin">
        <color rgb="FFD8D8D8"/>
      </top>
      <bottom style="medium">
        <color auto="1"/>
      </bottom>
      <diagonal/>
    </border>
    <border>
      <left/>
      <right style="medium">
        <color auto="1"/>
      </right>
      <top style="thin">
        <color rgb="FFD8D8D8"/>
      </top>
      <bottom style="medium">
        <color auto="1"/>
      </bottom>
      <diagonal/>
    </border>
    <border>
      <left/>
      <right/>
      <top style="thin">
        <color rgb="FFD8D8D8"/>
      </top>
      <bottom style="medium">
        <color auto="1"/>
      </bottom>
      <diagonal/>
    </border>
    <border>
      <left/>
      <right/>
      <top style="thick">
        <color rgb="FF333333"/>
      </top>
      <bottom style="thick">
        <color rgb="FF969696"/>
      </bottom>
      <diagonal/>
    </border>
    <border>
      <left/>
      <right style="thin">
        <color indexed="64"/>
      </right>
      <top style="medium">
        <color rgb="FF000000"/>
      </top>
      <bottom style="medium">
        <color rgb="FFD8D8D8"/>
      </bottom>
      <diagonal/>
    </border>
    <border>
      <left/>
      <right style="thin">
        <color indexed="64"/>
      </right>
      <top/>
      <bottom style="thick">
        <color rgb="FF969696"/>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0">
    <xf numFmtId="0" fontId="0" fillId="0" borderId="0" xfId="0"/>
    <xf numFmtId="0" fontId="0" fillId="0" borderId="0" xfId="0" applyAlignment="1">
      <alignment vertical="top" wrapText="1"/>
    </xf>
    <xf numFmtId="0" fontId="0" fillId="0" borderId="0" xfId="0" applyNumberFormat="1" applyFont="1" applyFill="1" applyBorder="1" applyAlignment="1" applyProtection="1"/>
    <xf numFmtId="0" fontId="21" fillId="0" borderId="0" xfId="0" applyFont="1" applyFill="1" applyAlignment="1">
      <alignment vertical="center"/>
    </xf>
    <xf numFmtId="0" fontId="22" fillId="35" borderId="10" xfId="0" applyFont="1" applyFill="1" applyBorder="1" applyAlignment="1">
      <alignment horizontal="centerContinuous" vertical="center"/>
    </xf>
    <xf numFmtId="0" fontId="23" fillId="35" borderId="11" xfId="0" applyFont="1" applyFill="1" applyBorder="1" applyAlignment="1">
      <alignment horizontal="centerContinuous" vertical="center"/>
    </xf>
    <xf numFmtId="0" fontId="23" fillId="35" borderId="11" xfId="0" applyFont="1" applyFill="1" applyBorder="1" applyAlignment="1">
      <alignment horizontal="centerContinuous" vertical="center" wrapText="1"/>
    </xf>
    <xf numFmtId="0" fontId="23" fillId="35" borderId="12" xfId="0" applyFont="1" applyFill="1" applyBorder="1" applyAlignment="1">
      <alignment horizontal="centerContinuous" vertical="center" wrapText="1"/>
    </xf>
    <xf numFmtId="0" fontId="18" fillId="36" borderId="27" xfId="0" applyFont="1" applyFill="1" applyBorder="1" applyAlignment="1">
      <alignment horizontal="center" vertical="center" wrapText="1"/>
    </xf>
    <xf numFmtId="0" fontId="18" fillId="36" borderId="35" xfId="0" applyFont="1" applyFill="1" applyBorder="1" applyAlignment="1">
      <alignment horizontal="center" vertical="center" wrapText="1"/>
    </xf>
    <xf numFmtId="0" fontId="18" fillId="36" borderId="38" xfId="0" applyFont="1" applyFill="1" applyBorder="1" applyAlignment="1">
      <alignment horizontal="center" vertical="center" wrapText="1"/>
    </xf>
    <xf numFmtId="0" fontId="19" fillId="0" borderId="0" xfId="0" applyFont="1" applyAlignment="1">
      <alignment vertical="top" wrapText="1"/>
    </xf>
    <xf numFmtId="0" fontId="18" fillId="0" borderId="39" xfId="0" applyFont="1" applyFill="1" applyBorder="1" applyAlignment="1">
      <alignment vertical="top" wrapText="1"/>
    </xf>
    <xf numFmtId="4" fontId="19" fillId="0" borderId="40" xfId="0" applyNumberFormat="1" applyFont="1" applyBorder="1" applyAlignment="1">
      <alignment horizontal="right" vertical="top" wrapText="1"/>
    </xf>
    <xf numFmtId="3" fontId="0" fillId="0" borderId="0" xfId="0" applyNumberFormat="1" applyAlignment="1">
      <alignment vertical="top" wrapText="1"/>
    </xf>
    <xf numFmtId="0" fontId="25" fillId="36" borderId="42" xfId="0" applyFont="1" applyFill="1" applyBorder="1" applyAlignment="1">
      <alignment horizontal="centerContinuous" vertical="center"/>
    </xf>
    <xf numFmtId="0" fontId="26" fillId="36" borderId="14" xfId="0" applyFont="1" applyFill="1" applyBorder="1" applyAlignment="1">
      <alignment horizontal="centerContinuous" vertical="center"/>
    </xf>
    <xf numFmtId="0" fontId="26" fillId="36" borderId="14" xfId="0" applyFont="1" applyFill="1" applyBorder="1" applyAlignment="1">
      <alignment horizontal="centerContinuous" vertical="center" wrapText="1"/>
    </xf>
    <xf numFmtId="0" fontId="18" fillId="36" borderId="43" xfId="0" applyFont="1" applyFill="1" applyBorder="1" applyAlignment="1">
      <alignment vertical="center" wrapText="1"/>
    </xf>
    <xf numFmtId="0" fontId="18" fillId="36" borderId="28" xfId="0" applyFont="1" applyFill="1" applyBorder="1" applyAlignment="1">
      <alignment horizontal="center" vertical="center" wrapText="1"/>
    </xf>
    <xf numFmtId="0" fontId="25" fillId="36" borderId="44" xfId="0" applyFont="1" applyFill="1" applyBorder="1" applyAlignment="1">
      <alignment horizontal="centerContinuous" vertical="center"/>
    </xf>
    <xf numFmtId="0" fontId="26" fillId="36" borderId="45" xfId="0" applyFont="1" applyFill="1" applyBorder="1" applyAlignment="1">
      <alignment horizontal="centerContinuous" vertical="center"/>
    </xf>
    <xf numFmtId="0" fontId="26" fillId="36" borderId="45" xfId="0" applyFont="1" applyFill="1" applyBorder="1" applyAlignment="1">
      <alignment horizontal="centerContinuous" vertical="center" wrapText="1"/>
    </xf>
    <xf numFmtId="0" fontId="18" fillId="36" borderId="46" xfId="0" applyFont="1" applyFill="1" applyBorder="1" applyAlignment="1">
      <alignment horizontal="center" vertical="center" wrapText="1"/>
    </xf>
    <xf numFmtId="0" fontId="18" fillId="36" borderId="47" xfId="0" applyFont="1" applyFill="1" applyBorder="1" applyAlignment="1">
      <alignment horizontal="center" vertical="center" wrapText="1"/>
    </xf>
    <xf numFmtId="0" fontId="18" fillId="0" borderId="49" xfId="0" applyFont="1" applyBorder="1" applyAlignment="1">
      <alignment horizontal="justify" vertical="top" wrapText="1"/>
    </xf>
    <xf numFmtId="0" fontId="0" fillId="0" borderId="49" xfId="0" applyBorder="1" applyAlignment="1">
      <alignment vertical="top" wrapText="1"/>
    </xf>
    <xf numFmtId="4" fontId="0" fillId="0" borderId="49" xfId="0" applyNumberFormat="1" applyBorder="1" applyAlignment="1">
      <alignment vertical="top" wrapText="1"/>
    </xf>
    <xf numFmtId="0" fontId="18" fillId="0" borderId="52" xfId="0" applyFont="1" applyBorder="1" applyAlignment="1">
      <alignment horizontal="justify" vertical="top" wrapText="1"/>
    </xf>
    <xf numFmtId="0" fontId="0" fillId="0" borderId="52" xfId="0" applyBorder="1" applyAlignment="1">
      <alignment vertical="top" wrapText="1"/>
    </xf>
    <xf numFmtId="4" fontId="0" fillId="0" borderId="52" xfId="0" applyNumberFormat="1" applyBorder="1" applyAlignment="1">
      <alignment vertical="top" wrapText="1"/>
    </xf>
    <xf numFmtId="0" fontId="18" fillId="0" borderId="55" xfId="0" applyFont="1" applyFill="1" applyBorder="1" applyAlignment="1">
      <alignment vertical="top" wrapText="1"/>
    </xf>
    <xf numFmtId="4" fontId="19" fillId="0" borderId="57" xfId="0" applyNumberFormat="1" applyFont="1" applyBorder="1" applyAlignment="1">
      <alignment horizontal="right" vertical="top" wrapText="1"/>
    </xf>
    <xf numFmtId="4" fontId="0" fillId="0" borderId="56" xfId="0" applyNumberFormat="1" applyBorder="1" applyAlignment="1">
      <alignment horizontal="right" vertical="top" wrapText="1"/>
    </xf>
    <xf numFmtId="0" fontId="18" fillId="0" borderId="13" xfId="0" applyFont="1" applyBorder="1" applyAlignment="1">
      <alignment horizontal="left" vertical="top" wrapText="1"/>
    </xf>
    <xf numFmtId="0" fontId="24" fillId="0" borderId="0" xfId="0" applyFont="1" applyBorder="1" applyAlignment="1">
      <alignment horizontal="left" vertical="top" wrapText="1"/>
    </xf>
    <xf numFmtId="0" fontId="0" fillId="0" borderId="0" xfId="0" applyBorder="1" applyAlignment="1">
      <alignment horizontal="left" vertical="top" wrapText="1"/>
    </xf>
    <xf numFmtId="0" fontId="18" fillId="0" borderId="0" xfId="0" applyFont="1" applyBorder="1" applyAlignment="1">
      <alignment horizontal="left" vertical="top" wrapText="1"/>
    </xf>
    <xf numFmtId="0" fontId="19" fillId="0" borderId="0" xfId="0" applyFont="1" applyBorder="1" applyAlignment="1">
      <alignment horizontal="left" vertical="top" wrapText="1"/>
    </xf>
    <xf numFmtId="0" fontId="18" fillId="0" borderId="16" xfId="0" applyFont="1" applyBorder="1" applyAlignment="1">
      <alignment horizontal="left" vertical="top" wrapText="1"/>
    </xf>
    <xf numFmtId="0" fontId="18" fillId="0" borderId="17" xfId="0" applyFont="1" applyBorder="1" applyAlignment="1">
      <alignment horizontal="left" vertical="top" wrapText="1"/>
    </xf>
    <xf numFmtId="0" fontId="0" fillId="0" borderId="17" xfId="0" applyBorder="1" applyAlignment="1">
      <alignment horizontal="left" vertical="top" wrapText="1"/>
    </xf>
    <xf numFmtId="0" fontId="19" fillId="0" borderId="17" xfId="0" applyFont="1" applyBorder="1" applyAlignment="1">
      <alignment horizontal="left" vertical="top" wrapText="1"/>
    </xf>
    <xf numFmtId="4" fontId="0" fillId="0" borderId="41" xfId="0" applyNumberFormat="1" applyBorder="1" applyAlignment="1">
      <alignment horizontal="right" vertical="top" wrapText="1"/>
    </xf>
    <xf numFmtId="4" fontId="19" fillId="0" borderId="40" xfId="0" applyNumberFormat="1" applyFont="1" applyFill="1" applyBorder="1" applyAlignment="1">
      <alignment horizontal="right" vertical="top" wrapText="1"/>
    </xf>
    <xf numFmtId="2" fontId="19" fillId="0" borderId="40" xfId="0" applyNumberFormat="1" applyFont="1" applyBorder="1" applyAlignment="1">
      <alignment horizontal="right" vertical="top" wrapText="1"/>
    </xf>
    <xf numFmtId="2" fontId="0" fillId="0" borderId="41" xfId="0" applyNumberFormat="1" applyBorder="1" applyAlignment="1">
      <alignment horizontal="right" vertical="top" wrapText="1"/>
    </xf>
    <xf numFmtId="2" fontId="19" fillId="0" borderId="40" xfId="0" applyNumberFormat="1" applyFont="1" applyFill="1" applyBorder="1" applyAlignment="1">
      <alignment horizontal="right" vertical="top" wrapText="1"/>
    </xf>
    <xf numFmtId="2" fontId="19" fillId="0" borderId="57" xfId="0" applyNumberFormat="1" applyFont="1" applyBorder="1" applyAlignment="1">
      <alignment horizontal="right" vertical="top" wrapText="1"/>
    </xf>
    <xf numFmtId="2" fontId="0" fillId="0" borderId="56" xfId="0" applyNumberFormat="1" applyBorder="1" applyAlignment="1">
      <alignment horizontal="right" vertical="top" wrapText="1"/>
    </xf>
    <xf numFmtId="2" fontId="0" fillId="0" borderId="41" xfId="0" applyNumberFormat="1" applyFill="1" applyBorder="1" applyAlignment="1">
      <alignment horizontal="right" vertical="top" wrapText="1"/>
    </xf>
    <xf numFmtId="2" fontId="0" fillId="0" borderId="56" xfId="0" applyNumberFormat="1" applyFill="1" applyBorder="1" applyAlignment="1">
      <alignment horizontal="right" vertical="top" wrapText="1"/>
    </xf>
    <xf numFmtId="4" fontId="19" fillId="0" borderId="50" xfId="0" applyNumberFormat="1" applyFont="1" applyFill="1" applyBorder="1" applyAlignment="1">
      <alignment horizontal="right" vertical="top" wrapText="1"/>
    </xf>
    <xf numFmtId="2" fontId="0" fillId="0" borderId="49" xfId="0" applyNumberFormat="1" applyFill="1" applyBorder="1" applyAlignment="1">
      <alignment horizontal="right" vertical="top" wrapText="1"/>
    </xf>
    <xf numFmtId="4" fontId="0" fillId="0" borderId="49" xfId="0" applyNumberFormat="1" applyFill="1" applyBorder="1" applyAlignment="1">
      <alignment horizontal="right" vertical="top" wrapText="1"/>
    </xf>
    <xf numFmtId="2" fontId="0" fillId="0" borderId="62" xfId="0" applyNumberFormat="1" applyFill="1" applyBorder="1" applyAlignment="1">
      <alignment horizontal="right" vertical="top" wrapText="1"/>
    </xf>
    <xf numFmtId="2" fontId="0" fillId="0" borderId="63" xfId="0" applyNumberFormat="1" applyFill="1" applyBorder="1" applyAlignment="1">
      <alignment horizontal="right" vertical="top" wrapText="1"/>
    </xf>
    <xf numFmtId="0" fontId="27" fillId="33" borderId="0" xfId="0" applyFont="1" applyFill="1" applyAlignment="1">
      <alignment horizontal="center" vertical="center" wrapText="1"/>
    </xf>
    <xf numFmtId="0" fontId="30" fillId="34" borderId="0" xfId="0" applyFont="1" applyFill="1" applyAlignment="1">
      <alignment horizontal="center" vertical="center" wrapText="1"/>
    </xf>
    <xf numFmtId="0" fontId="20" fillId="0" borderId="0" xfId="0" applyFont="1" applyAlignment="1">
      <alignment horizontal="center" vertical="center" wrapText="1"/>
    </xf>
    <xf numFmtId="0" fontId="29" fillId="0" borderId="0" xfId="0" applyFont="1" applyAlignment="1">
      <alignment horizontal="justify" vertical="top" wrapText="1"/>
    </xf>
    <xf numFmtId="0" fontId="18" fillId="0" borderId="55" xfId="0" applyFont="1" applyFill="1" applyBorder="1" applyAlignment="1">
      <alignment horizontal="justify" vertical="top" wrapText="1"/>
    </xf>
    <xf numFmtId="0" fontId="18" fillId="0" borderId="57" xfId="0" applyFont="1" applyFill="1" applyBorder="1" applyAlignment="1">
      <alignment horizontal="justify" vertical="top" wrapText="1"/>
    </xf>
    <xf numFmtId="0" fontId="18" fillId="0" borderId="56" xfId="0" applyFont="1" applyFill="1" applyBorder="1" applyAlignment="1">
      <alignment horizontal="justify" vertical="top" wrapText="1"/>
    </xf>
    <xf numFmtId="0" fontId="18" fillId="0" borderId="58" xfId="0" applyFont="1" applyFill="1" applyBorder="1" applyAlignment="1">
      <alignment horizontal="justify" vertical="top" wrapText="1"/>
    </xf>
    <xf numFmtId="0" fontId="18" fillId="0" borderId="60" xfId="0" applyFont="1" applyFill="1" applyBorder="1" applyAlignment="1">
      <alignment horizontal="justify" vertical="top" wrapText="1"/>
    </xf>
    <xf numFmtId="0" fontId="18" fillId="0" borderId="59" xfId="0" applyFont="1" applyFill="1" applyBorder="1" applyAlignment="1">
      <alignment horizontal="justify" vertical="top" wrapText="1"/>
    </xf>
    <xf numFmtId="0" fontId="0" fillId="0" borderId="40" xfId="0" applyFill="1" applyBorder="1" applyAlignment="1">
      <alignment horizontal="justify" vertical="top" wrapText="1"/>
    </xf>
    <xf numFmtId="0" fontId="18" fillId="0" borderId="48" xfId="0" applyFont="1" applyBorder="1" applyAlignment="1">
      <alignment horizontal="justify" vertical="top" wrapText="1"/>
    </xf>
    <xf numFmtId="0" fontId="18" fillId="0" borderId="49" xfId="0" applyFont="1" applyBorder="1" applyAlignment="1">
      <alignment horizontal="justify" vertical="top" wrapText="1"/>
    </xf>
    <xf numFmtId="0" fontId="18" fillId="0" borderId="51" xfId="0" applyFont="1" applyBorder="1" applyAlignment="1">
      <alignment horizontal="justify" vertical="top" wrapText="1"/>
    </xf>
    <xf numFmtId="0" fontId="18" fillId="0" borderId="52" xfId="0" applyFont="1" applyBorder="1" applyAlignment="1">
      <alignment horizontal="justify" vertical="top" wrapText="1"/>
    </xf>
    <xf numFmtId="0" fontId="18" fillId="0" borderId="53" xfId="0" applyFont="1" applyFill="1" applyBorder="1" applyAlignment="1">
      <alignment horizontal="justify" vertical="top" wrapText="1"/>
    </xf>
    <xf numFmtId="0" fontId="18" fillId="0" borderId="40" xfId="0" applyFont="1" applyFill="1" applyBorder="1" applyAlignment="1">
      <alignment horizontal="justify" vertical="top" wrapText="1"/>
    </xf>
    <xf numFmtId="0" fontId="18" fillId="0" borderId="54" xfId="0" applyFont="1" applyFill="1" applyBorder="1" applyAlignment="1">
      <alignment horizontal="justify" vertical="top" wrapText="1"/>
    </xf>
    <xf numFmtId="0" fontId="19" fillId="0" borderId="17" xfId="0" applyFont="1" applyBorder="1" applyAlignment="1">
      <alignment horizontal="left" vertical="top" wrapText="1"/>
    </xf>
    <xf numFmtId="0" fontId="19" fillId="0" borderId="18" xfId="0" applyFont="1" applyBorder="1" applyAlignment="1">
      <alignment horizontal="left" vertical="top" wrapText="1"/>
    </xf>
    <xf numFmtId="0" fontId="18" fillId="36" borderId="19" xfId="0" applyFont="1" applyFill="1" applyBorder="1" applyAlignment="1">
      <alignment horizontal="center" vertical="center" wrapText="1"/>
    </xf>
    <xf numFmtId="0" fontId="18" fillId="36" borderId="21" xfId="0" applyFont="1" applyFill="1" applyBorder="1" applyAlignment="1">
      <alignment horizontal="center" vertical="center" wrapText="1"/>
    </xf>
    <xf numFmtId="0" fontId="18" fillId="36" borderId="20" xfId="0" applyFont="1" applyFill="1" applyBorder="1" applyAlignment="1">
      <alignment horizontal="center" vertical="center" wrapText="1"/>
    </xf>
    <xf numFmtId="0" fontId="18" fillId="36" borderId="22" xfId="0" applyFont="1" applyFill="1" applyBorder="1" applyAlignment="1">
      <alignment horizontal="center" vertical="center" wrapText="1"/>
    </xf>
    <xf numFmtId="0" fontId="18" fillId="36" borderId="23" xfId="0" applyFont="1" applyFill="1" applyBorder="1" applyAlignment="1">
      <alignment horizontal="center" vertical="center" wrapText="1"/>
    </xf>
    <xf numFmtId="0" fontId="18" fillId="36" borderId="0" xfId="0" applyFont="1" applyFill="1" applyBorder="1" applyAlignment="1">
      <alignment horizontal="center" vertical="center" wrapText="1"/>
    </xf>
    <xf numFmtId="0" fontId="18" fillId="36" borderId="26" xfId="0" applyFont="1" applyFill="1" applyBorder="1" applyAlignment="1">
      <alignment horizontal="center" vertical="center" wrapText="1"/>
    </xf>
    <xf numFmtId="0" fontId="18" fillId="36" borderId="24" xfId="0" applyFont="1" applyFill="1" applyBorder="1" applyAlignment="1">
      <alignment horizontal="center" vertical="center" wrapText="1"/>
    </xf>
    <xf numFmtId="0" fontId="18" fillId="36" borderId="25" xfId="0" applyFont="1" applyFill="1" applyBorder="1" applyAlignment="1">
      <alignment horizontal="center" vertical="center" wrapText="1"/>
    </xf>
    <xf numFmtId="0" fontId="18" fillId="36" borderId="28" xfId="0" applyFont="1" applyFill="1" applyBorder="1" applyAlignment="1">
      <alignment horizontal="center" vertical="center" wrapText="1"/>
    </xf>
    <xf numFmtId="0" fontId="18" fillId="36" borderId="30" xfId="0" applyFont="1" applyFill="1" applyBorder="1" applyAlignment="1">
      <alignment horizontal="center" vertical="center" wrapText="1"/>
    </xf>
    <xf numFmtId="0" fontId="18" fillId="36" borderId="29" xfId="0" applyFont="1" applyFill="1" applyBorder="1" applyAlignment="1">
      <alignment horizontal="center" vertical="center" wrapText="1"/>
    </xf>
    <xf numFmtId="0" fontId="18" fillId="36" borderId="32" xfId="0" applyFont="1" applyFill="1" applyBorder="1" applyAlignment="1">
      <alignment horizontal="center" vertical="center" wrapText="1"/>
    </xf>
    <xf numFmtId="0" fontId="18" fillId="36" borderId="31" xfId="0" applyFont="1" applyFill="1" applyBorder="1" applyAlignment="1">
      <alignment horizontal="center" vertical="center" wrapText="1"/>
    </xf>
    <xf numFmtId="0" fontId="18" fillId="36" borderId="33" xfId="0" applyFont="1" applyFill="1" applyBorder="1" applyAlignment="1">
      <alignment horizontal="center" vertical="center" wrapText="1"/>
    </xf>
    <xf numFmtId="0" fontId="18" fillId="36" borderId="34" xfId="0" applyFont="1" applyFill="1" applyBorder="1" applyAlignment="1">
      <alignment horizontal="center" vertical="center" wrapText="1"/>
    </xf>
    <xf numFmtId="0" fontId="18" fillId="36" borderId="35" xfId="0" applyFont="1" applyFill="1" applyBorder="1" applyAlignment="1">
      <alignment horizontal="center" vertical="center" wrapText="1"/>
    </xf>
    <xf numFmtId="0" fontId="18" fillId="36" borderId="0" xfId="0" applyFont="1" applyFill="1" applyBorder="1" applyAlignment="1">
      <alignment horizontal="center" vertical="top" wrapText="1"/>
    </xf>
    <xf numFmtId="0" fontId="18" fillId="36" borderId="26" xfId="0" applyFont="1" applyFill="1" applyBorder="1" applyAlignment="1">
      <alignment horizontal="center" vertical="top" wrapText="1"/>
    </xf>
    <xf numFmtId="0" fontId="18" fillId="36" borderId="36" xfId="0" applyFont="1" applyFill="1" applyBorder="1" applyAlignment="1">
      <alignment horizontal="center" vertical="center" wrapText="1"/>
    </xf>
    <xf numFmtId="0" fontId="18" fillId="36" borderId="37" xfId="0" applyFont="1" applyFill="1" applyBorder="1" applyAlignment="1">
      <alignment horizontal="center" vertical="center" wrapText="1"/>
    </xf>
    <xf numFmtId="0" fontId="20" fillId="0" borderId="13" xfId="0" applyFont="1" applyBorder="1" applyAlignment="1">
      <alignment horizontal="center" vertical="top" wrapText="1"/>
    </xf>
    <xf numFmtId="0" fontId="20" fillId="0" borderId="0" xfId="0" applyFont="1" applyBorder="1" applyAlignment="1">
      <alignment horizontal="center" vertical="top" wrapText="1"/>
    </xf>
    <xf numFmtId="0" fontId="20" fillId="0" borderId="15" xfId="0" applyFont="1" applyBorder="1" applyAlignment="1">
      <alignment horizontal="center" vertical="top" wrapText="1"/>
    </xf>
    <xf numFmtId="0" fontId="28" fillId="0" borderId="0" xfId="0" applyFont="1" applyBorder="1" applyAlignment="1">
      <alignment horizontal="left" vertical="top" wrapText="1"/>
    </xf>
    <xf numFmtId="0" fontId="19" fillId="0" borderId="0" xfId="0" applyFont="1"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0" fillId="0" borderId="57" xfId="0" applyFill="1" applyBorder="1" applyAlignment="1">
      <alignment horizontal="justify" vertical="top" wrapText="1"/>
    </xf>
    <xf numFmtId="0" fontId="20" fillId="0" borderId="13" xfId="0" applyFont="1" applyBorder="1" applyAlignment="1">
      <alignment horizontal="left" vertical="top" wrapText="1"/>
    </xf>
    <xf numFmtId="0" fontId="20" fillId="0" borderId="0" xfId="0" applyFont="1" applyBorder="1" applyAlignment="1">
      <alignment horizontal="left" vertical="top" wrapText="1"/>
    </xf>
    <xf numFmtId="0" fontId="20" fillId="0" borderId="15" xfId="0" applyFont="1" applyBorder="1" applyAlignment="1">
      <alignment horizontal="left" vertical="top" wrapText="1"/>
    </xf>
    <xf numFmtId="0" fontId="0" fillId="0" borderId="61" xfId="0" applyFill="1" applyBorder="1" applyAlignment="1">
      <alignment horizontal="left" vertical="top" wrapText="1"/>
    </xf>
  </cellXfs>
  <cellStyles count="42">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a" xfId="6" builtinId="26" customBuiltin="1"/>
    <cellStyle name="Cálculo" xfId="11" builtinId="22" customBuiltin="1"/>
    <cellStyle name="Celda de comprobación" xfId="13" builtinId="23" customBuiltin="1"/>
    <cellStyle name="Celda vinculada" xfId="12" builtinId="24"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Incorrecto" xfId="7" builtinId="27" customBuiltin="1"/>
    <cellStyle name="Neutral" xfId="8" builtinId="28" customBuiltin="1"/>
    <cellStyle name="Normal" xfId="0" builtinId="0" customBuiltin="1"/>
    <cellStyle name="Notas" xfId="15" builtinId="10" customBuiltin="1"/>
    <cellStyle name="Salida" xfId="10" builtinId="21" customBuiltin="1"/>
    <cellStyle name="Texto de advertencia" xfId="14" builtinId="11" customBuiltin="1"/>
    <cellStyle name="Texto explicativo" xfId="16" builtinId="53" customBuiltin="1"/>
    <cellStyle name="Título" xfId="1" builtinId="15" customBuiltin="1"/>
    <cellStyle name="Título 1" xfId="2" builtinId="16" customBuiltin="1"/>
    <cellStyle name="Título 2" xfId="3" builtinId="17" customBuiltin="1"/>
    <cellStyle name="Título 3" xfId="4" builtinId="18" customBuiltin="1"/>
    <cellStyle name="Total" xfId="17"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AD89"/>
  <sheetViews>
    <sheetView tabSelected="1" topLeftCell="A10" zoomScale="80" zoomScaleNormal="80" zoomScaleSheetLayoutView="100" workbookViewId="0">
      <selection activeCell="S39" sqref="S39"/>
    </sheetView>
  </sheetViews>
  <sheetFormatPr baseColWidth="10" defaultColWidth="5" defaultRowHeight="12.75" x14ac:dyDescent="0.2"/>
  <cols>
    <col min="1" max="1" width="3.5" style="1" customWidth="1"/>
    <col min="2" max="16384" width="5" style="1"/>
  </cols>
  <sheetData>
    <row r="1" spans="2:30" s="2" customFormat="1" ht="48" customHeight="1" x14ac:dyDescent="0.2">
      <c r="B1" s="57" t="s">
        <v>0</v>
      </c>
      <c r="C1" s="57"/>
      <c r="D1" s="57"/>
      <c r="E1" s="57"/>
      <c r="F1" s="57"/>
      <c r="G1" s="57"/>
      <c r="H1" s="57"/>
      <c r="I1" s="57"/>
      <c r="J1" s="57"/>
      <c r="K1" s="57"/>
      <c r="L1" s="57"/>
      <c r="M1" s="57"/>
      <c r="N1" s="57"/>
      <c r="O1" s="57"/>
      <c r="P1" s="57"/>
      <c r="Q1" s="3" t="s">
        <v>1</v>
      </c>
    </row>
    <row r="2" spans="2:30" ht="13.5" customHeight="1" x14ac:dyDescent="0.2"/>
    <row r="3" spans="2:30" ht="13.5" customHeight="1" x14ac:dyDescent="0.2"/>
    <row r="4" spans="2:30" ht="13.5" customHeight="1" x14ac:dyDescent="0.2"/>
    <row r="5" spans="2:30" ht="13.5" customHeight="1" x14ac:dyDescent="0.2"/>
    <row r="6" spans="2:30" ht="13.5" customHeight="1" x14ac:dyDescent="0.2"/>
    <row r="7" spans="2:30" ht="13.5" customHeight="1" x14ac:dyDescent="0.2"/>
    <row r="8" spans="2:30" ht="13.5" customHeight="1" x14ac:dyDescent="0.2"/>
    <row r="9" spans="2:30" ht="13.5" customHeight="1" x14ac:dyDescent="0.2"/>
    <row r="10" spans="2:30" ht="13.5" customHeight="1" x14ac:dyDescent="0.2"/>
    <row r="11" spans="2:30" ht="13.5" customHeight="1" x14ac:dyDescent="0.2">
      <c r="B11" s="58" t="s">
        <v>2</v>
      </c>
      <c r="C11" s="58"/>
      <c r="D11" s="58"/>
      <c r="E11" s="58"/>
      <c r="F11" s="58"/>
      <c r="G11" s="58"/>
      <c r="H11" s="58"/>
      <c r="I11" s="58"/>
      <c r="J11" s="58"/>
      <c r="K11" s="58"/>
      <c r="L11" s="58"/>
      <c r="M11" s="58"/>
      <c r="N11" s="58"/>
      <c r="O11" s="58"/>
      <c r="P11" s="58"/>
      <c r="Q11" s="58"/>
      <c r="R11" s="58"/>
      <c r="S11" s="58"/>
      <c r="T11" s="58"/>
      <c r="U11" s="58"/>
      <c r="V11" s="58"/>
      <c r="W11" s="58"/>
      <c r="X11" s="58"/>
      <c r="Y11" s="58"/>
      <c r="Z11" s="58"/>
      <c r="AA11" s="58"/>
      <c r="AB11" s="58"/>
      <c r="AC11" s="58"/>
      <c r="AD11" s="58"/>
    </row>
    <row r="12" spans="2:30" ht="13.5" customHeight="1" x14ac:dyDescent="0.2">
      <c r="B12" s="58"/>
      <c r="C12" s="58"/>
      <c r="D12" s="58"/>
      <c r="E12" s="58"/>
      <c r="F12" s="58"/>
      <c r="G12" s="58"/>
      <c r="H12" s="58"/>
      <c r="I12" s="58"/>
      <c r="J12" s="58"/>
      <c r="K12" s="58"/>
      <c r="L12" s="58"/>
      <c r="M12" s="58"/>
      <c r="N12" s="58"/>
      <c r="O12" s="58"/>
      <c r="P12" s="58"/>
      <c r="Q12" s="58"/>
      <c r="R12" s="58"/>
      <c r="S12" s="58"/>
      <c r="T12" s="58"/>
      <c r="U12" s="58"/>
      <c r="V12" s="58"/>
      <c r="W12" s="58"/>
      <c r="X12" s="58"/>
      <c r="Y12" s="58"/>
      <c r="Z12" s="58"/>
      <c r="AA12" s="58"/>
      <c r="AB12" s="58"/>
      <c r="AC12" s="58"/>
      <c r="AD12" s="58"/>
    </row>
    <row r="13" spans="2:30" ht="13.5" customHeight="1" x14ac:dyDescent="0.2">
      <c r="B13" s="58"/>
      <c r="C13" s="58"/>
      <c r="D13" s="58"/>
      <c r="E13" s="58"/>
      <c r="F13" s="58"/>
      <c r="G13" s="58"/>
      <c r="H13" s="58"/>
      <c r="I13" s="58"/>
      <c r="J13" s="58"/>
      <c r="K13" s="58"/>
      <c r="L13" s="58"/>
      <c r="M13" s="58"/>
      <c r="N13" s="58"/>
      <c r="O13" s="58"/>
      <c r="P13" s="58"/>
      <c r="Q13" s="58"/>
      <c r="R13" s="58"/>
      <c r="S13" s="58"/>
      <c r="T13" s="58"/>
      <c r="U13" s="58"/>
      <c r="V13" s="58"/>
      <c r="W13" s="58"/>
      <c r="X13" s="58"/>
      <c r="Y13" s="58"/>
      <c r="Z13" s="58"/>
      <c r="AA13" s="58"/>
      <c r="AB13" s="58"/>
      <c r="AC13" s="58"/>
      <c r="AD13" s="58"/>
    </row>
    <row r="14" spans="2:30" ht="13.5" customHeight="1" x14ac:dyDescent="0.2">
      <c r="B14" s="58"/>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row>
    <row r="15" spans="2:30" ht="13.5" customHeight="1" x14ac:dyDescent="0.2">
      <c r="B15" s="58"/>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row>
    <row r="16" spans="2:30" ht="13.5" customHeight="1" x14ac:dyDescent="0.2">
      <c r="B16" s="58"/>
      <c r="C16" s="58"/>
      <c r="D16" s="58"/>
      <c r="E16" s="58"/>
      <c r="F16" s="58"/>
      <c r="G16" s="58"/>
      <c r="H16" s="58"/>
      <c r="I16" s="58"/>
      <c r="J16" s="58"/>
      <c r="K16" s="58"/>
      <c r="L16" s="58"/>
      <c r="M16" s="58"/>
      <c r="N16" s="58"/>
      <c r="O16" s="58"/>
      <c r="P16" s="58"/>
      <c r="Q16" s="58"/>
      <c r="R16" s="58"/>
      <c r="S16" s="58"/>
      <c r="T16" s="58"/>
      <c r="U16" s="58"/>
      <c r="V16" s="58"/>
      <c r="W16" s="58"/>
      <c r="X16" s="58"/>
      <c r="Y16" s="58"/>
      <c r="Z16" s="58"/>
      <c r="AA16" s="58"/>
      <c r="AB16" s="58"/>
      <c r="AC16" s="58"/>
      <c r="AD16" s="58"/>
    </row>
    <row r="17" spans="2:30" ht="13.5" customHeight="1" x14ac:dyDescent="0.2">
      <c r="B17" s="58"/>
      <c r="C17" s="58"/>
      <c r="D17" s="58"/>
      <c r="E17" s="58"/>
      <c r="F17" s="58"/>
      <c r="G17" s="58"/>
      <c r="H17" s="58"/>
      <c r="I17" s="58"/>
      <c r="J17" s="58"/>
      <c r="K17" s="58"/>
      <c r="L17" s="58"/>
      <c r="M17" s="58"/>
      <c r="N17" s="58"/>
      <c r="O17" s="58"/>
      <c r="P17" s="58"/>
      <c r="Q17" s="58"/>
      <c r="R17" s="58"/>
      <c r="S17" s="58"/>
      <c r="T17" s="58"/>
      <c r="U17" s="58"/>
      <c r="V17" s="58"/>
      <c r="W17" s="58"/>
      <c r="X17" s="58"/>
      <c r="Y17" s="58"/>
      <c r="Z17" s="58"/>
      <c r="AA17" s="58"/>
      <c r="AB17" s="58"/>
      <c r="AC17" s="58"/>
      <c r="AD17" s="58"/>
    </row>
    <row r="18" spans="2:30" ht="13.5" customHeight="1" x14ac:dyDescent="0.2">
      <c r="B18" s="58"/>
      <c r="C18" s="58"/>
      <c r="D18" s="58"/>
      <c r="E18" s="58"/>
      <c r="F18" s="58"/>
      <c r="G18" s="58"/>
      <c r="H18" s="58"/>
      <c r="I18" s="58"/>
      <c r="J18" s="58"/>
      <c r="K18" s="58"/>
      <c r="L18" s="58"/>
      <c r="M18" s="58"/>
      <c r="N18" s="58"/>
      <c r="O18" s="58"/>
      <c r="P18" s="58"/>
      <c r="Q18" s="58"/>
      <c r="R18" s="58"/>
      <c r="S18" s="58"/>
      <c r="T18" s="58"/>
      <c r="U18" s="58"/>
      <c r="V18" s="58"/>
      <c r="W18" s="58"/>
      <c r="X18" s="58"/>
      <c r="Y18" s="58"/>
      <c r="Z18" s="58"/>
      <c r="AA18" s="58"/>
      <c r="AB18" s="58"/>
      <c r="AC18" s="58"/>
      <c r="AD18" s="58"/>
    </row>
    <row r="19" spans="2:30" ht="13.5" customHeight="1" x14ac:dyDescent="0.2">
      <c r="B19" s="58"/>
      <c r="C19" s="58"/>
      <c r="D19" s="58"/>
      <c r="E19" s="58"/>
      <c r="F19" s="58"/>
      <c r="G19" s="58"/>
      <c r="H19" s="58"/>
      <c r="I19" s="58"/>
      <c r="J19" s="58"/>
      <c r="K19" s="58"/>
      <c r="L19" s="58"/>
      <c r="M19" s="58"/>
      <c r="N19" s="58"/>
      <c r="O19" s="58"/>
      <c r="P19" s="58"/>
      <c r="Q19" s="58"/>
      <c r="R19" s="58"/>
      <c r="S19" s="58"/>
      <c r="T19" s="58"/>
      <c r="U19" s="58"/>
      <c r="V19" s="58"/>
      <c r="W19" s="58"/>
      <c r="X19" s="58"/>
      <c r="Y19" s="58"/>
      <c r="Z19" s="58"/>
      <c r="AA19" s="58"/>
      <c r="AB19" s="58"/>
      <c r="AC19" s="58"/>
      <c r="AD19" s="58"/>
    </row>
    <row r="20" spans="2:30" ht="13.5" customHeight="1" x14ac:dyDescent="0.2">
      <c r="B20" s="58"/>
      <c r="C20" s="58"/>
      <c r="D20" s="58"/>
      <c r="E20" s="58"/>
      <c r="F20" s="58"/>
      <c r="G20" s="58"/>
      <c r="H20" s="58"/>
      <c r="I20" s="58"/>
      <c r="J20" s="58"/>
      <c r="K20" s="58"/>
      <c r="L20" s="58"/>
      <c r="M20" s="58"/>
      <c r="N20" s="58"/>
      <c r="O20" s="58"/>
      <c r="P20" s="58"/>
      <c r="Q20" s="58"/>
      <c r="R20" s="58"/>
      <c r="S20" s="58"/>
      <c r="T20" s="58"/>
      <c r="U20" s="58"/>
      <c r="V20" s="58"/>
      <c r="W20" s="58"/>
      <c r="X20" s="58"/>
      <c r="Y20" s="58"/>
      <c r="Z20" s="58"/>
      <c r="AA20" s="58"/>
      <c r="AB20" s="58"/>
      <c r="AC20" s="58"/>
      <c r="AD20" s="58"/>
    </row>
    <row r="21" spans="2:30" ht="13.5" customHeight="1" x14ac:dyDescent="0.2">
      <c r="B21" s="58"/>
      <c r="C21" s="58"/>
      <c r="D21" s="58"/>
      <c r="E21" s="58"/>
      <c r="F21" s="58"/>
      <c r="G21" s="58"/>
      <c r="H21" s="58"/>
      <c r="I21" s="58"/>
      <c r="J21" s="58"/>
      <c r="K21" s="58"/>
      <c r="L21" s="58"/>
      <c r="M21" s="58"/>
      <c r="N21" s="58"/>
      <c r="O21" s="58"/>
      <c r="P21" s="58"/>
      <c r="Q21" s="58"/>
      <c r="R21" s="58"/>
      <c r="S21" s="58"/>
      <c r="T21" s="58"/>
      <c r="U21" s="58"/>
      <c r="V21" s="58"/>
      <c r="W21" s="58"/>
      <c r="X21" s="58"/>
      <c r="Y21" s="58"/>
      <c r="Z21" s="58"/>
      <c r="AA21" s="58"/>
      <c r="AB21" s="58"/>
      <c r="AC21" s="58"/>
      <c r="AD21" s="58"/>
    </row>
    <row r="22" spans="2:30" ht="13.5" customHeight="1" x14ac:dyDescent="0.2">
      <c r="B22" s="58"/>
      <c r="C22" s="58"/>
      <c r="D22" s="58"/>
      <c r="E22" s="58"/>
      <c r="F22" s="58"/>
      <c r="G22" s="58"/>
      <c r="H22" s="58"/>
      <c r="I22" s="58"/>
      <c r="J22" s="58"/>
      <c r="K22" s="58"/>
      <c r="L22" s="58"/>
      <c r="M22" s="58"/>
      <c r="N22" s="58"/>
      <c r="O22" s="58"/>
      <c r="P22" s="58"/>
      <c r="Q22" s="58"/>
      <c r="R22" s="58"/>
      <c r="S22" s="58"/>
      <c r="T22" s="58"/>
      <c r="U22" s="58"/>
      <c r="V22" s="58"/>
      <c r="W22" s="58"/>
      <c r="X22" s="58"/>
      <c r="Y22" s="58"/>
      <c r="Z22" s="58"/>
      <c r="AA22" s="58"/>
      <c r="AB22" s="58"/>
      <c r="AC22" s="58"/>
      <c r="AD22" s="58"/>
    </row>
    <row r="23" spans="2:30" ht="13.5" customHeight="1" x14ac:dyDescent="0.2">
      <c r="B23" s="58"/>
      <c r="C23" s="58"/>
      <c r="D23" s="58"/>
      <c r="E23" s="58"/>
      <c r="F23" s="58"/>
      <c r="G23" s="58"/>
      <c r="H23" s="58"/>
      <c r="I23" s="58"/>
      <c r="J23" s="58"/>
      <c r="K23" s="58"/>
      <c r="L23" s="58"/>
      <c r="M23" s="58"/>
      <c r="N23" s="58"/>
      <c r="O23" s="58"/>
      <c r="P23" s="58"/>
      <c r="Q23" s="58"/>
      <c r="R23" s="58"/>
      <c r="S23" s="58"/>
      <c r="T23" s="58"/>
      <c r="U23" s="58"/>
      <c r="V23" s="58"/>
      <c r="W23" s="58"/>
      <c r="X23" s="58"/>
      <c r="Y23" s="58"/>
      <c r="Z23" s="58"/>
      <c r="AA23" s="58"/>
      <c r="AB23" s="58"/>
      <c r="AC23" s="58"/>
      <c r="AD23" s="58"/>
    </row>
    <row r="24" spans="2:30" ht="13.5" customHeight="1" x14ac:dyDescent="0.2">
      <c r="B24" s="58"/>
      <c r="C24" s="58"/>
      <c r="D24" s="58"/>
      <c r="E24" s="58"/>
      <c r="F24" s="58"/>
      <c r="G24" s="58"/>
      <c r="H24" s="58"/>
      <c r="I24" s="58"/>
      <c r="J24" s="58"/>
      <c r="K24" s="58"/>
      <c r="L24" s="58"/>
      <c r="M24" s="58"/>
      <c r="N24" s="58"/>
      <c r="O24" s="58"/>
      <c r="P24" s="58"/>
      <c r="Q24" s="58"/>
      <c r="R24" s="58"/>
      <c r="S24" s="58"/>
      <c r="T24" s="58"/>
      <c r="U24" s="58"/>
      <c r="V24" s="58"/>
      <c r="W24" s="58"/>
      <c r="X24" s="58"/>
      <c r="Y24" s="58"/>
      <c r="Z24" s="58"/>
      <c r="AA24" s="58"/>
      <c r="AB24" s="58"/>
      <c r="AC24" s="58"/>
      <c r="AD24" s="58"/>
    </row>
    <row r="25" spans="2:30" ht="13.5" customHeight="1" x14ac:dyDescent="0.2">
      <c r="B25" s="58"/>
      <c r="C25" s="58"/>
      <c r="D25" s="58"/>
      <c r="E25" s="58"/>
      <c r="F25" s="58"/>
      <c r="G25" s="58"/>
      <c r="H25" s="58"/>
      <c r="I25" s="58"/>
      <c r="J25" s="58"/>
      <c r="K25" s="58"/>
      <c r="L25" s="58"/>
      <c r="M25" s="58"/>
      <c r="N25" s="58"/>
      <c r="O25" s="58"/>
      <c r="P25" s="58"/>
      <c r="Q25" s="58"/>
      <c r="R25" s="58"/>
      <c r="S25" s="58"/>
      <c r="T25" s="58"/>
      <c r="U25" s="58"/>
      <c r="V25" s="58"/>
      <c r="W25" s="58"/>
      <c r="X25" s="58"/>
      <c r="Y25" s="58"/>
      <c r="Z25" s="58"/>
      <c r="AA25" s="58"/>
      <c r="AB25" s="58"/>
      <c r="AC25" s="58"/>
      <c r="AD25" s="58"/>
    </row>
    <row r="26" spans="2:30" ht="13.5" customHeight="1" x14ac:dyDescent="0.2">
      <c r="B26" s="58"/>
      <c r="C26" s="58"/>
      <c r="D26" s="58"/>
      <c r="E26" s="58"/>
      <c r="F26" s="58"/>
      <c r="G26" s="58"/>
      <c r="H26" s="58"/>
      <c r="I26" s="58"/>
      <c r="J26" s="58"/>
      <c r="K26" s="58"/>
      <c r="L26" s="58"/>
      <c r="M26" s="58"/>
      <c r="N26" s="58"/>
      <c r="O26" s="58"/>
      <c r="P26" s="58"/>
      <c r="Q26" s="58"/>
      <c r="R26" s="58"/>
      <c r="S26" s="58"/>
      <c r="T26" s="58"/>
      <c r="U26" s="58"/>
      <c r="V26" s="58"/>
      <c r="W26" s="58"/>
      <c r="X26" s="58"/>
      <c r="Y26" s="58"/>
      <c r="Z26" s="58"/>
      <c r="AA26" s="58"/>
      <c r="AB26" s="58"/>
      <c r="AC26" s="58"/>
      <c r="AD26" s="58"/>
    </row>
    <row r="27" spans="2:30" ht="13.5" customHeight="1" x14ac:dyDescent="0.2">
      <c r="B27" s="58"/>
      <c r="C27" s="58"/>
      <c r="D27" s="58"/>
      <c r="E27" s="58"/>
      <c r="F27" s="58"/>
      <c r="G27" s="58"/>
      <c r="H27" s="58"/>
      <c r="I27" s="58"/>
      <c r="J27" s="58"/>
      <c r="K27" s="58"/>
      <c r="L27" s="58"/>
      <c r="M27" s="58"/>
      <c r="N27" s="58"/>
      <c r="O27" s="58"/>
      <c r="P27" s="58"/>
      <c r="Q27" s="58"/>
      <c r="R27" s="58"/>
      <c r="S27" s="58"/>
      <c r="T27" s="58"/>
      <c r="U27" s="58"/>
      <c r="V27" s="58"/>
      <c r="W27" s="58"/>
      <c r="X27" s="58"/>
      <c r="Y27" s="58"/>
      <c r="Z27" s="58"/>
      <c r="AA27" s="58"/>
      <c r="AB27" s="58"/>
      <c r="AC27" s="58"/>
      <c r="AD27" s="58"/>
    </row>
    <row r="28" spans="2:30" ht="13.5" customHeight="1" x14ac:dyDescent="0.2">
      <c r="B28" s="58"/>
      <c r="C28" s="58"/>
      <c r="D28" s="58"/>
      <c r="E28" s="58"/>
      <c r="F28" s="58"/>
      <c r="G28" s="58"/>
      <c r="H28" s="58"/>
      <c r="I28" s="58"/>
      <c r="J28" s="58"/>
      <c r="K28" s="58"/>
      <c r="L28" s="58"/>
      <c r="M28" s="58"/>
      <c r="N28" s="58"/>
      <c r="O28" s="58"/>
      <c r="P28" s="58"/>
      <c r="Q28" s="58"/>
      <c r="R28" s="58"/>
      <c r="S28" s="58"/>
      <c r="T28" s="58"/>
      <c r="U28" s="58"/>
      <c r="V28" s="58"/>
      <c r="W28" s="58"/>
      <c r="X28" s="58"/>
      <c r="Y28" s="58"/>
      <c r="Z28" s="58"/>
      <c r="AA28" s="58"/>
      <c r="AB28" s="58"/>
      <c r="AC28" s="58"/>
      <c r="AD28" s="58"/>
    </row>
    <row r="29" spans="2:30" ht="13.5" customHeight="1" x14ac:dyDescent="0.2">
      <c r="B29" s="58"/>
      <c r="C29" s="58"/>
      <c r="D29" s="58"/>
      <c r="E29" s="58"/>
      <c r="F29" s="58"/>
      <c r="G29" s="58"/>
      <c r="H29" s="58"/>
      <c r="I29" s="58"/>
      <c r="J29" s="58"/>
      <c r="K29" s="58"/>
      <c r="L29" s="58"/>
      <c r="M29" s="58"/>
      <c r="N29" s="58"/>
      <c r="O29" s="58"/>
      <c r="P29" s="58"/>
      <c r="Q29" s="58"/>
      <c r="R29" s="58"/>
      <c r="S29" s="58"/>
      <c r="T29" s="58"/>
      <c r="U29" s="58"/>
      <c r="V29" s="58"/>
      <c r="W29" s="58"/>
      <c r="X29" s="58"/>
      <c r="Y29" s="58"/>
      <c r="Z29" s="58"/>
      <c r="AA29" s="58"/>
      <c r="AB29" s="58"/>
      <c r="AC29" s="58"/>
      <c r="AD29" s="58"/>
    </row>
    <row r="30" spans="2:30" ht="13.5" customHeight="1" x14ac:dyDescent="0.2">
      <c r="B30" s="58"/>
      <c r="C30" s="58"/>
      <c r="D30" s="58"/>
      <c r="E30" s="58"/>
      <c r="F30" s="58"/>
      <c r="G30" s="58"/>
      <c r="H30" s="58"/>
      <c r="I30" s="58"/>
      <c r="J30" s="58"/>
      <c r="K30" s="58"/>
      <c r="L30" s="58"/>
      <c r="M30" s="58"/>
      <c r="N30" s="58"/>
      <c r="O30" s="58"/>
      <c r="P30" s="58"/>
      <c r="Q30" s="58"/>
      <c r="R30" s="58"/>
      <c r="S30" s="58"/>
      <c r="T30" s="58"/>
      <c r="U30" s="58"/>
      <c r="V30" s="58"/>
      <c r="W30" s="58"/>
      <c r="X30" s="58"/>
      <c r="Y30" s="58"/>
      <c r="Z30" s="58"/>
      <c r="AA30" s="58"/>
      <c r="AB30" s="58"/>
      <c r="AC30" s="58"/>
      <c r="AD30" s="58"/>
    </row>
    <row r="31" spans="2:30" ht="13.5" customHeight="1" x14ac:dyDescent="0.2">
      <c r="B31" s="58"/>
      <c r="C31" s="58"/>
      <c r="D31" s="58"/>
      <c r="E31" s="58"/>
      <c r="F31" s="58"/>
      <c r="G31" s="58"/>
      <c r="H31" s="58"/>
      <c r="I31" s="58"/>
      <c r="J31" s="58"/>
      <c r="K31" s="58"/>
      <c r="L31" s="58"/>
      <c r="M31" s="58"/>
      <c r="N31" s="58"/>
      <c r="O31" s="58"/>
      <c r="P31" s="58"/>
      <c r="Q31" s="58"/>
      <c r="R31" s="58"/>
      <c r="S31" s="58"/>
      <c r="T31" s="58"/>
      <c r="U31" s="58"/>
      <c r="V31" s="58"/>
      <c r="W31" s="58"/>
      <c r="X31" s="58"/>
      <c r="Y31" s="58"/>
      <c r="Z31" s="58"/>
      <c r="AA31" s="58"/>
      <c r="AB31" s="58"/>
      <c r="AC31" s="58"/>
      <c r="AD31" s="58"/>
    </row>
    <row r="32" spans="2:30" ht="13.5" customHeight="1" x14ac:dyDescent="0.2">
      <c r="B32" s="58"/>
      <c r="C32" s="58"/>
      <c r="D32" s="58"/>
      <c r="E32" s="58"/>
      <c r="F32" s="58"/>
      <c r="G32" s="58"/>
      <c r="H32" s="58"/>
      <c r="I32" s="58"/>
      <c r="J32" s="58"/>
      <c r="K32" s="58"/>
      <c r="L32" s="58"/>
      <c r="M32" s="58"/>
      <c r="N32" s="58"/>
      <c r="O32" s="58"/>
      <c r="P32" s="58"/>
      <c r="Q32" s="58"/>
      <c r="R32" s="58"/>
      <c r="S32" s="58"/>
      <c r="T32" s="58"/>
      <c r="U32" s="58"/>
      <c r="V32" s="58"/>
      <c r="W32" s="58"/>
      <c r="X32" s="58"/>
      <c r="Y32" s="58"/>
      <c r="Z32" s="58"/>
      <c r="AA32" s="58"/>
      <c r="AB32" s="58"/>
      <c r="AC32" s="58"/>
      <c r="AD32" s="58"/>
    </row>
    <row r="33" spans="2:30" ht="13.5" customHeight="1" x14ac:dyDescent="0.2">
      <c r="B33" s="58"/>
      <c r="C33" s="58"/>
      <c r="D33" s="58"/>
      <c r="E33" s="58"/>
      <c r="F33" s="58"/>
      <c r="G33" s="58"/>
      <c r="H33" s="58"/>
      <c r="I33" s="58"/>
      <c r="J33" s="58"/>
      <c r="K33" s="58"/>
      <c r="L33" s="58"/>
      <c r="M33" s="58"/>
      <c r="N33" s="58"/>
      <c r="O33" s="58"/>
      <c r="P33" s="58"/>
      <c r="Q33" s="58"/>
      <c r="R33" s="58"/>
      <c r="S33" s="58"/>
      <c r="T33" s="58"/>
      <c r="U33" s="58"/>
      <c r="V33" s="58"/>
      <c r="W33" s="58"/>
      <c r="X33" s="58"/>
      <c r="Y33" s="58"/>
      <c r="Z33" s="58"/>
      <c r="AA33" s="58"/>
      <c r="AB33" s="58"/>
      <c r="AC33" s="58"/>
      <c r="AD33" s="58"/>
    </row>
    <row r="34" spans="2:30" ht="13.5" customHeight="1" x14ac:dyDescent="0.2">
      <c r="B34" s="58"/>
      <c r="C34" s="58"/>
      <c r="D34" s="58"/>
      <c r="E34" s="58"/>
      <c r="F34" s="58"/>
      <c r="G34" s="58"/>
      <c r="H34" s="58"/>
      <c r="I34" s="58"/>
      <c r="J34" s="58"/>
      <c r="K34" s="58"/>
      <c r="L34" s="58"/>
      <c r="M34" s="58"/>
      <c r="N34" s="58"/>
      <c r="O34" s="58"/>
      <c r="P34" s="58"/>
      <c r="Q34" s="58"/>
      <c r="R34" s="58"/>
      <c r="S34" s="58"/>
      <c r="T34" s="58"/>
      <c r="U34" s="58"/>
      <c r="V34" s="58"/>
      <c r="W34" s="58"/>
      <c r="X34" s="58"/>
      <c r="Y34" s="58"/>
      <c r="Z34" s="58"/>
      <c r="AA34" s="58"/>
      <c r="AB34" s="58"/>
      <c r="AC34" s="58"/>
      <c r="AD34" s="58"/>
    </row>
    <row r="35" spans="2:30" ht="13.5" customHeight="1" x14ac:dyDescent="0.2"/>
    <row r="36" spans="2:30" ht="13.5" customHeight="1" x14ac:dyDescent="0.2"/>
    <row r="37" spans="2:30" ht="13.5" customHeight="1" x14ac:dyDescent="0.2"/>
    <row r="38" spans="2:30" ht="13.5" customHeight="1" x14ac:dyDescent="0.2"/>
    <row r="39" spans="2:30" ht="13.5" customHeight="1" x14ac:dyDescent="0.2"/>
    <row r="40" spans="2:30" ht="13.5" customHeight="1" x14ac:dyDescent="0.2"/>
    <row r="41" spans="2:30" ht="13.5" customHeight="1" x14ac:dyDescent="0.2"/>
    <row r="42" spans="2:30" ht="13.5" customHeight="1" x14ac:dyDescent="0.2"/>
    <row r="43" spans="2:30" ht="13.5" customHeight="1" x14ac:dyDescent="0.2"/>
    <row r="44" spans="2:30" ht="13.5" customHeight="1" x14ac:dyDescent="0.2"/>
    <row r="45" spans="2:30" ht="13.5" customHeight="1" x14ac:dyDescent="0.2"/>
    <row r="46" spans="2:30" ht="13.5" customHeight="1" x14ac:dyDescent="0.2"/>
    <row r="47" spans="2:30" ht="13.5" customHeight="1" x14ac:dyDescent="0.2"/>
    <row r="48" spans="2:30" ht="13.5" customHeight="1" x14ac:dyDescent="0.2"/>
    <row r="49" spans="4:28" ht="20.25" customHeight="1" x14ac:dyDescent="0.2">
      <c r="D49" s="59" t="s">
        <v>3</v>
      </c>
      <c r="E49" s="59"/>
      <c r="F49" s="59"/>
      <c r="G49" s="59"/>
      <c r="H49" s="59"/>
      <c r="I49" s="59"/>
      <c r="J49" s="59"/>
      <c r="K49" s="59"/>
      <c r="L49" s="59"/>
      <c r="M49" s="59"/>
      <c r="N49" s="59"/>
      <c r="O49" s="59"/>
      <c r="P49" s="59"/>
      <c r="Q49" s="59"/>
      <c r="R49" s="59"/>
      <c r="S49" s="59"/>
      <c r="T49" s="59"/>
      <c r="U49" s="59"/>
      <c r="V49" s="59"/>
      <c r="W49" s="59"/>
      <c r="X49" s="59"/>
      <c r="Y49" s="59"/>
      <c r="Z49" s="59"/>
      <c r="AA49" s="59"/>
      <c r="AB49" s="59"/>
    </row>
    <row r="50" spans="4:28" ht="13.5" customHeight="1" x14ac:dyDescent="0.2">
      <c r="D50" s="60" t="s">
        <v>194</v>
      </c>
      <c r="E50" s="60"/>
      <c r="F50" s="60"/>
      <c r="G50" s="60"/>
      <c r="H50" s="60"/>
      <c r="I50" s="60"/>
      <c r="J50" s="60"/>
      <c r="K50" s="60"/>
      <c r="L50" s="60"/>
      <c r="M50" s="60"/>
      <c r="N50" s="60"/>
      <c r="O50" s="60"/>
      <c r="P50" s="60"/>
      <c r="Q50" s="60"/>
      <c r="R50" s="60"/>
      <c r="S50" s="60"/>
      <c r="T50" s="60"/>
      <c r="U50" s="60"/>
      <c r="V50" s="60"/>
      <c r="W50" s="60"/>
      <c r="X50" s="60"/>
      <c r="Y50" s="60"/>
      <c r="Z50" s="60"/>
      <c r="AA50" s="60"/>
      <c r="AB50" s="60"/>
    </row>
    <row r="51" spans="4:28" ht="13.5" customHeight="1" x14ac:dyDescent="0.2">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row r="52" spans="4:28" ht="13.5" customHeight="1" x14ac:dyDescent="0.2">
      <c r="D52" s="60"/>
      <c r="E52" s="60"/>
      <c r="F52" s="60"/>
      <c r="G52" s="60"/>
      <c r="H52" s="60"/>
      <c r="I52" s="60"/>
      <c r="J52" s="60"/>
      <c r="K52" s="60"/>
      <c r="L52" s="60"/>
      <c r="M52" s="60"/>
      <c r="N52" s="60"/>
      <c r="O52" s="60"/>
      <c r="P52" s="60"/>
      <c r="Q52" s="60"/>
      <c r="R52" s="60"/>
      <c r="S52" s="60"/>
      <c r="T52" s="60"/>
      <c r="U52" s="60"/>
      <c r="V52" s="60"/>
      <c r="W52" s="60"/>
      <c r="X52" s="60"/>
      <c r="Y52" s="60"/>
      <c r="Z52" s="60"/>
      <c r="AA52" s="60"/>
      <c r="AB52" s="60"/>
    </row>
    <row r="53" spans="4:28" ht="13.5" customHeight="1" x14ac:dyDescent="0.2">
      <c r="D53" s="60"/>
      <c r="E53" s="60"/>
      <c r="F53" s="60"/>
      <c r="G53" s="60"/>
      <c r="H53" s="60"/>
      <c r="I53" s="60"/>
      <c r="J53" s="60"/>
      <c r="K53" s="60"/>
      <c r="L53" s="60"/>
      <c r="M53" s="60"/>
      <c r="N53" s="60"/>
      <c r="O53" s="60"/>
      <c r="P53" s="60"/>
      <c r="Q53" s="60"/>
      <c r="R53" s="60"/>
      <c r="S53" s="60"/>
      <c r="T53" s="60"/>
      <c r="U53" s="60"/>
      <c r="V53" s="60"/>
      <c r="W53" s="60"/>
      <c r="X53" s="60"/>
      <c r="Y53" s="60"/>
      <c r="Z53" s="60"/>
      <c r="AA53" s="60"/>
      <c r="AB53" s="60"/>
    </row>
    <row r="54" spans="4:28" ht="13.5" customHeight="1" x14ac:dyDescent="0.2">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4:28" ht="13.5" customHeight="1" x14ac:dyDescent="0.2">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4:28" ht="13.5" customHeight="1" x14ac:dyDescent="0.2">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4:28" ht="13.5" customHeight="1" x14ac:dyDescent="0.2">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4:28" ht="13.5" customHeight="1" x14ac:dyDescent="0.2">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4:28" ht="13.5" customHeight="1" x14ac:dyDescent="0.2">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4:28" ht="13.5" customHeight="1" x14ac:dyDescent="0.2">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4:28" ht="13.5" customHeight="1" x14ac:dyDescent="0.2">
      <c r="D61" s="60"/>
      <c r="E61" s="60"/>
      <c r="F61" s="60"/>
      <c r="G61" s="60"/>
      <c r="H61" s="60"/>
      <c r="I61" s="60"/>
      <c r="J61" s="60"/>
      <c r="K61" s="60"/>
      <c r="L61" s="60"/>
      <c r="M61" s="60"/>
      <c r="N61" s="60"/>
      <c r="O61" s="60"/>
      <c r="P61" s="60"/>
      <c r="Q61" s="60"/>
      <c r="R61" s="60"/>
      <c r="S61" s="60"/>
      <c r="T61" s="60"/>
      <c r="U61" s="60"/>
      <c r="V61" s="60"/>
      <c r="W61" s="60"/>
      <c r="X61" s="60"/>
      <c r="Y61" s="60"/>
      <c r="Z61" s="60"/>
      <c r="AA61" s="60"/>
      <c r="AB61" s="60"/>
    </row>
    <row r="62" spans="4:28" ht="13.5" customHeight="1" x14ac:dyDescent="0.2">
      <c r="D62" s="60"/>
      <c r="E62" s="60"/>
      <c r="F62" s="60"/>
      <c r="G62" s="60"/>
      <c r="H62" s="60"/>
      <c r="I62" s="60"/>
      <c r="J62" s="60"/>
      <c r="K62" s="60"/>
      <c r="L62" s="60"/>
      <c r="M62" s="60"/>
      <c r="N62" s="60"/>
      <c r="O62" s="60"/>
      <c r="P62" s="60"/>
      <c r="Q62" s="60"/>
      <c r="R62" s="60"/>
      <c r="S62" s="60"/>
      <c r="T62" s="60"/>
      <c r="U62" s="60"/>
      <c r="V62" s="60"/>
      <c r="W62" s="60"/>
      <c r="X62" s="60"/>
      <c r="Y62" s="60"/>
      <c r="Z62" s="60"/>
      <c r="AA62" s="60"/>
      <c r="AB62" s="60"/>
    </row>
    <row r="63" spans="4:28" ht="13.5" customHeight="1" x14ac:dyDescent="0.2">
      <c r="D63" s="60"/>
      <c r="E63" s="60"/>
      <c r="F63" s="60"/>
      <c r="G63" s="60"/>
      <c r="H63" s="60"/>
      <c r="I63" s="60"/>
      <c r="J63" s="60"/>
      <c r="K63" s="60"/>
      <c r="L63" s="60"/>
      <c r="M63" s="60"/>
      <c r="N63" s="60"/>
      <c r="O63" s="60"/>
      <c r="P63" s="60"/>
      <c r="Q63" s="60"/>
      <c r="R63" s="60"/>
      <c r="S63" s="60"/>
      <c r="T63" s="60"/>
      <c r="U63" s="60"/>
      <c r="V63" s="60"/>
      <c r="W63" s="60"/>
      <c r="X63" s="60"/>
      <c r="Y63" s="60"/>
      <c r="Z63" s="60"/>
      <c r="AA63" s="60"/>
      <c r="AB63" s="60"/>
    </row>
    <row r="64" spans="4:28" ht="13.5" customHeight="1" x14ac:dyDescent="0.2">
      <c r="D64" s="60"/>
      <c r="E64" s="60"/>
      <c r="F64" s="60"/>
      <c r="G64" s="60"/>
      <c r="H64" s="60"/>
      <c r="I64" s="60"/>
      <c r="J64" s="60"/>
      <c r="K64" s="60"/>
      <c r="L64" s="60"/>
      <c r="M64" s="60"/>
      <c r="N64" s="60"/>
      <c r="O64" s="60"/>
      <c r="P64" s="60"/>
      <c r="Q64" s="60"/>
      <c r="R64" s="60"/>
      <c r="S64" s="60"/>
      <c r="T64" s="60"/>
      <c r="U64" s="60"/>
      <c r="V64" s="60"/>
      <c r="W64" s="60"/>
      <c r="X64" s="60"/>
      <c r="Y64" s="60"/>
      <c r="Z64" s="60"/>
      <c r="AA64" s="60"/>
      <c r="AB64" s="60"/>
    </row>
    <row r="65" spans="4:28" ht="13.5" customHeight="1" x14ac:dyDescent="0.2">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row r="66" spans="4:28" ht="13.5" customHeight="1" x14ac:dyDescent="0.2">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4:28" ht="13.5" customHeight="1" x14ac:dyDescent="0.2">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4:28" ht="13.5" customHeight="1" x14ac:dyDescent="0.2">
      <c r="D68" s="60"/>
      <c r="E68" s="60"/>
      <c r="F68" s="60"/>
      <c r="G68" s="60"/>
      <c r="H68" s="60"/>
      <c r="I68" s="60"/>
      <c r="J68" s="60"/>
      <c r="K68" s="60"/>
      <c r="L68" s="60"/>
      <c r="M68" s="60"/>
      <c r="N68" s="60"/>
      <c r="O68" s="60"/>
      <c r="P68" s="60"/>
      <c r="Q68" s="60"/>
      <c r="R68" s="60"/>
      <c r="S68" s="60"/>
      <c r="T68" s="60"/>
      <c r="U68" s="60"/>
      <c r="V68" s="60"/>
      <c r="W68" s="60"/>
      <c r="X68" s="60"/>
      <c r="Y68" s="60"/>
      <c r="Z68" s="60"/>
      <c r="AA68" s="60"/>
      <c r="AB68" s="60"/>
    </row>
    <row r="69" spans="4:28" ht="13.5" customHeight="1" x14ac:dyDescent="0.2">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4:28" ht="13.5" customHeight="1" x14ac:dyDescent="0.2">
      <c r="D70" s="60"/>
      <c r="E70" s="60"/>
      <c r="F70" s="60"/>
      <c r="G70" s="60"/>
      <c r="H70" s="60"/>
      <c r="I70" s="60"/>
      <c r="J70" s="60"/>
      <c r="K70" s="60"/>
      <c r="L70" s="60"/>
      <c r="M70" s="60"/>
      <c r="N70" s="60"/>
      <c r="O70" s="60"/>
      <c r="P70" s="60"/>
      <c r="Q70" s="60"/>
      <c r="R70" s="60"/>
      <c r="S70" s="60"/>
      <c r="T70" s="60"/>
      <c r="U70" s="60"/>
      <c r="V70" s="60"/>
      <c r="W70" s="60"/>
      <c r="X70" s="60"/>
      <c r="Y70" s="60"/>
      <c r="Z70" s="60"/>
      <c r="AA70" s="60"/>
      <c r="AB70" s="60"/>
    </row>
    <row r="71" spans="4:28" ht="13.5" customHeight="1" x14ac:dyDescent="0.2">
      <c r="D71" s="60"/>
      <c r="E71" s="60"/>
      <c r="F71" s="60"/>
      <c r="G71" s="60"/>
      <c r="H71" s="60"/>
      <c r="I71" s="60"/>
      <c r="J71" s="60"/>
      <c r="K71" s="60"/>
      <c r="L71" s="60"/>
      <c r="M71" s="60"/>
      <c r="N71" s="60"/>
      <c r="O71" s="60"/>
      <c r="P71" s="60"/>
      <c r="Q71" s="60"/>
      <c r="R71" s="60"/>
      <c r="S71" s="60"/>
      <c r="T71" s="60"/>
      <c r="U71" s="60"/>
      <c r="V71" s="60"/>
      <c r="W71" s="60"/>
      <c r="X71" s="60"/>
      <c r="Y71" s="60"/>
      <c r="Z71" s="60"/>
      <c r="AA71" s="60"/>
      <c r="AB71" s="60"/>
    </row>
    <row r="72" spans="4:28" ht="13.5" customHeight="1" x14ac:dyDescent="0.2">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4:28" ht="13.5" customHeight="1" x14ac:dyDescent="0.2">
      <c r="D73" s="60"/>
      <c r="E73" s="60"/>
      <c r="F73" s="60"/>
      <c r="G73" s="60"/>
      <c r="H73" s="60"/>
      <c r="I73" s="60"/>
      <c r="J73" s="60"/>
      <c r="K73" s="60"/>
      <c r="L73" s="60"/>
      <c r="M73" s="60"/>
      <c r="N73" s="60"/>
      <c r="O73" s="60"/>
      <c r="P73" s="60"/>
      <c r="Q73" s="60"/>
      <c r="R73" s="60"/>
      <c r="S73" s="60"/>
      <c r="T73" s="60"/>
      <c r="U73" s="60"/>
      <c r="V73" s="60"/>
      <c r="W73" s="60"/>
      <c r="X73" s="60"/>
      <c r="Y73" s="60"/>
      <c r="Z73" s="60"/>
      <c r="AA73" s="60"/>
      <c r="AB73" s="60"/>
    </row>
    <row r="74" spans="4:28" ht="13.5" customHeight="1" x14ac:dyDescent="0.2">
      <c r="D74" s="60"/>
      <c r="E74" s="60"/>
      <c r="F74" s="60"/>
      <c r="G74" s="60"/>
      <c r="H74" s="60"/>
      <c r="I74" s="60"/>
      <c r="J74" s="60"/>
      <c r="K74" s="60"/>
      <c r="L74" s="60"/>
      <c r="M74" s="60"/>
      <c r="N74" s="60"/>
      <c r="O74" s="60"/>
      <c r="P74" s="60"/>
      <c r="Q74" s="60"/>
      <c r="R74" s="60"/>
      <c r="S74" s="60"/>
      <c r="T74" s="60"/>
      <c r="U74" s="60"/>
      <c r="V74" s="60"/>
      <c r="W74" s="60"/>
      <c r="X74" s="60"/>
      <c r="Y74" s="60"/>
      <c r="Z74" s="60"/>
      <c r="AA74" s="60"/>
      <c r="AB74" s="60"/>
    </row>
    <row r="75" spans="4:28" ht="13.5" customHeight="1" x14ac:dyDescent="0.2">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4:28" ht="13.5" customHeight="1" x14ac:dyDescent="0.2">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4:28" ht="13.5" customHeight="1" x14ac:dyDescent="0.2">
      <c r="D77" s="60"/>
      <c r="E77" s="60"/>
      <c r="F77" s="60"/>
      <c r="G77" s="60"/>
      <c r="H77" s="60"/>
      <c r="I77" s="60"/>
      <c r="J77" s="60"/>
      <c r="K77" s="60"/>
      <c r="L77" s="60"/>
      <c r="M77" s="60"/>
      <c r="N77" s="60"/>
      <c r="O77" s="60"/>
      <c r="P77" s="60"/>
      <c r="Q77" s="60"/>
      <c r="R77" s="60"/>
      <c r="S77" s="60"/>
      <c r="T77" s="60"/>
      <c r="U77" s="60"/>
      <c r="V77" s="60"/>
      <c r="W77" s="60"/>
      <c r="X77" s="60"/>
      <c r="Y77" s="60"/>
      <c r="Z77" s="60"/>
      <c r="AA77" s="60"/>
      <c r="AB77" s="60"/>
    </row>
    <row r="78" spans="4:28" ht="13.5" customHeight="1" x14ac:dyDescent="0.2">
      <c r="D78" s="60"/>
      <c r="E78" s="60"/>
      <c r="F78" s="60"/>
      <c r="G78" s="60"/>
      <c r="H78" s="60"/>
      <c r="I78" s="60"/>
      <c r="J78" s="60"/>
      <c r="K78" s="60"/>
      <c r="L78" s="60"/>
      <c r="M78" s="60"/>
      <c r="N78" s="60"/>
      <c r="O78" s="60"/>
      <c r="P78" s="60"/>
      <c r="Q78" s="60"/>
      <c r="R78" s="60"/>
      <c r="S78" s="60"/>
      <c r="T78" s="60"/>
      <c r="U78" s="60"/>
      <c r="V78" s="60"/>
      <c r="W78" s="60"/>
      <c r="X78" s="60"/>
      <c r="Y78" s="60"/>
      <c r="Z78" s="60"/>
      <c r="AA78" s="60"/>
      <c r="AB78" s="60"/>
    </row>
    <row r="79" spans="4:28" ht="13.5" customHeight="1" x14ac:dyDescent="0.2">
      <c r="D79" s="60"/>
      <c r="E79" s="60"/>
      <c r="F79" s="60"/>
      <c r="G79" s="60"/>
      <c r="H79" s="60"/>
      <c r="I79" s="60"/>
      <c r="J79" s="60"/>
      <c r="K79" s="60"/>
      <c r="L79" s="60"/>
      <c r="M79" s="60"/>
      <c r="N79" s="60"/>
      <c r="O79" s="60"/>
      <c r="P79" s="60"/>
      <c r="Q79" s="60"/>
      <c r="R79" s="60"/>
      <c r="S79" s="60"/>
      <c r="T79" s="60"/>
      <c r="U79" s="60"/>
      <c r="V79" s="60"/>
      <c r="W79" s="60"/>
      <c r="X79" s="60"/>
      <c r="Y79" s="60"/>
      <c r="Z79" s="60"/>
      <c r="AA79" s="60"/>
      <c r="AB79" s="60"/>
    </row>
    <row r="80" spans="4:28" ht="13.5" customHeight="1" x14ac:dyDescent="0.2">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4:28" ht="13.5" customHeight="1" x14ac:dyDescent="0.2">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4:28" ht="13.5" customHeight="1" x14ac:dyDescent="0.2">
      <c r="D82" s="60"/>
      <c r="E82" s="60"/>
      <c r="F82" s="60"/>
      <c r="G82" s="60"/>
      <c r="H82" s="60"/>
      <c r="I82" s="60"/>
      <c r="J82" s="60"/>
      <c r="K82" s="60"/>
      <c r="L82" s="60"/>
      <c r="M82" s="60"/>
      <c r="N82" s="60"/>
      <c r="O82" s="60"/>
      <c r="P82" s="60"/>
      <c r="Q82" s="60"/>
      <c r="R82" s="60"/>
      <c r="S82" s="60"/>
      <c r="T82" s="60"/>
      <c r="U82" s="60"/>
      <c r="V82" s="60"/>
      <c r="W82" s="60"/>
      <c r="X82" s="60"/>
      <c r="Y82" s="60"/>
      <c r="Z82" s="60"/>
      <c r="AA82" s="60"/>
      <c r="AB82" s="60"/>
    </row>
    <row r="83" spans="4:28" ht="13.5" customHeight="1" x14ac:dyDescent="0.2">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4:28" ht="13.5" customHeight="1" x14ac:dyDescent="0.2">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4:28" ht="13.5" customHeight="1" x14ac:dyDescent="0.2"/>
    <row r="86" spans="4:28" ht="13.5" customHeight="1" x14ac:dyDescent="0.2"/>
    <row r="87" spans="4:28" ht="13.5" customHeight="1" x14ac:dyDescent="0.2"/>
    <row r="88" spans="4:28" ht="13.5" customHeight="1" x14ac:dyDescent="0.2"/>
    <row r="89" spans="4:28" ht="13.5" customHeight="1" x14ac:dyDescent="0.2"/>
  </sheetData>
  <mergeCells count="4">
    <mergeCell ref="B1:P1"/>
    <mergeCell ref="B11:AD34"/>
    <mergeCell ref="D49:AB49"/>
    <mergeCell ref="D50:AB84"/>
  </mergeCells>
  <printOptions horizontalCentered="1"/>
  <pageMargins left="0.78740157480314965" right="0.78740157480314965" top="0.98425196850393704" bottom="0.98425196850393704" header="0" footer="0.39370078740157483"/>
  <pageSetup scale="72" fitToHeight="10" orientation="landscape" r:id="rId1"/>
  <headerFooter>
    <oddFooter>&amp;R&amp;P de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25"/>
  <sheetViews>
    <sheetView zoomScale="80" zoomScaleNormal="80" zoomScaleSheetLayoutView="80" workbookViewId="0">
      <selection activeCell="K6" sqref="K6:M6"/>
    </sheetView>
  </sheetViews>
  <sheetFormatPr baseColWidth="10" defaultColWidth="10" defaultRowHeight="12.75" x14ac:dyDescent="0.2"/>
  <cols>
    <col min="1" max="1" width="3.5" style="1" customWidth="1"/>
    <col min="2" max="2" width="15.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11.25" style="1" customWidth="1"/>
    <col min="19" max="19" width="13" style="1" customWidth="1"/>
    <col min="20" max="20" width="10.75" style="1" customWidth="1"/>
    <col min="21" max="21" width="11.7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2" s="2" customFormat="1" ht="48" customHeight="1" x14ac:dyDescent="0.2">
      <c r="B1" s="57" t="s">
        <v>0</v>
      </c>
      <c r="C1" s="57"/>
      <c r="D1" s="57"/>
      <c r="E1" s="57"/>
      <c r="F1" s="57"/>
      <c r="G1" s="57"/>
      <c r="H1" s="57"/>
      <c r="I1" s="57"/>
      <c r="J1" s="57"/>
      <c r="K1" s="57"/>
      <c r="L1" s="57"/>
      <c r="M1" s="3" t="s">
        <v>1</v>
      </c>
    </row>
    <row r="2" spans="1:22" ht="13.5" customHeight="1" thickBot="1" x14ac:dyDescent="0.25"/>
    <row r="3" spans="1:22" ht="17.25" customHeight="1" thickTop="1" thickBot="1" x14ac:dyDescent="0.25">
      <c r="B3" s="4" t="s">
        <v>4</v>
      </c>
      <c r="C3" s="5"/>
      <c r="D3" s="5"/>
      <c r="E3" s="5"/>
      <c r="F3" s="5"/>
      <c r="G3" s="5"/>
      <c r="H3" s="6"/>
      <c r="I3" s="6"/>
      <c r="J3" s="6"/>
      <c r="K3" s="6"/>
      <c r="L3" s="6"/>
      <c r="M3" s="6"/>
      <c r="N3" s="6"/>
      <c r="O3" s="6"/>
      <c r="P3" s="6"/>
      <c r="Q3" s="6"/>
      <c r="R3" s="6"/>
      <c r="S3" s="6"/>
      <c r="T3" s="6"/>
      <c r="U3" s="7"/>
    </row>
    <row r="4" spans="1:22" ht="51.75" customHeight="1" thickTop="1" x14ac:dyDescent="0.2">
      <c r="B4" s="34" t="s">
        <v>5</v>
      </c>
      <c r="C4" s="35" t="s">
        <v>6</v>
      </c>
      <c r="D4" s="101" t="s">
        <v>7</v>
      </c>
      <c r="E4" s="101"/>
      <c r="F4" s="101"/>
      <c r="G4" s="101"/>
      <c r="H4" s="101"/>
      <c r="I4" s="36"/>
      <c r="J4" s="37" t="s">
        <v>8</v>
      </c>
      <c r="K4" s="38" t="s">
        <v>9</v>
      </c>
      <c r="L4" s="102" t="s">
        <v>10</v>
      </c>
      <c r="M4" s="102"/>
      <c r="N4" s="102"/>
      <c r="O4" s="102"/>
      <c r="P4" s="37" t="s">
        <v>11</v>
      </c>
      <c r="Q4" s="103" t="s">
        <v>12</v>
      </c>
      <c r="R4" s="103"/>
      <c r="S4" s="37" t="s">
        <v>13</v>
      </c>
      <c r="T4" s="102"/>
      <c r="U4" s="104"/>
    </row>
    <row r="5" spans="1:22" ht="15.75" customHeight="1" x14ac:dyDescent="0.2">
      <c r="B5" s="98" t="s">
        <v>14</v>
      </c>
      <c r="C5" s="99"/>
      <c r="D5" s="99"/>
      <c r="E5" s="99"/>
      <c r="F5" s="99"/>
      <c r="G5" s="99"/>
      <c r="H5" s="99"/>
      <c r="I5" s="99"/>
      <c r="J5" s="99"/>
      <c r="K5" s="99"/>
      <c r="L5" s="99"/>
      <c r="M5" s="99"/>
      <c r="N5" s="99"/>
      <c r="O5" s="99"/>
      <c r="P5" s="99"/>
      <c r="Q5" s="99"/>
      <c r="R5" s="99"/>
      <c r="S5" s="99"/>
      <c r="T5" s="99"/>
      <c r="U5" s="100"/>
    </row>
    <row r="6" spans="1:22" ht="57" customHeight="1" thickBot="1" x14ac:dyDescent="0.25">
      <c r="B6" s="39" t="s">
        <v>15</v>
      </c>
      <c r="C6" s="75" t="s">
        <v>16</v>
      </c>
      <c r="D6" s="75"/>
      <c r="E6" s="75"/>
      <c r="F6" s="75"/>
      <c r="G6" s="75"/>
      <c r="H6" s="40"/>
      <c r="I6" s="40"/>
      <c r="J6" s="40" t="s">
        <v>17</v>
      </c>
      <c r="K6" s="75" t="s">
        <v>18</v>
      </c>
      <c r="L6" s="75"/>
      <c r="M6" s="75"/>
      <c r="N6" s="41"/>
      <c r="O6" s="40" t="s">
        <v>19</v>
      </c>
      <c r="P6" s="75" t="s">
        <v>20</v>
      </c>
      <c r="Q6" s="75"/>
      <c r="R6" s="42"/>
      <c r="S6" s="40" t="s">
        <v>21</v>
      </c>
      <c r="T6" s="75" t="s">
        <v>22</v>
      </c>
      <c r="U6" s="76"/>
    </row>
    <row r="7" spans="1:22" ht="17.25" customHeight="1" thickTop="1" thickBot="1" x14ac:dyDescent="0.25">
      <c r="B7" s="4" t="s">
        <v>23</v>
      </c>
      <c r="C7" s="5"/>
      <c r="D7" s="5"/>
      <c r="E7" s="5"/>
      <c r="F7" s="5"/>
      <c r="G7" s="5"/>
      <c r="H7" s="6"/>
      <c r="I7" s="6"/>
      <c r="J7" s="6"/>
      <c r="K7" s="6"/>
      <c r="L7" s="6"/>
      <c r="M7" s="6"/>
      <c r="N7" s="6"/>
      <c r="O7" s="6"/>
      <c r="P7" s="6"/>
      <c r="Q7" s="6"/>
      <c r="R7" s="6"/>
      <c r="S7" s="6"/>
      <c r="T7" s="6"/>
      <c r="U7" s="7"/>
    </row>
    <row r="8" spans="1:22" ht="16.5" customHeight="1" thickTop="1" x14ac:dyDescent="0.2">
      <c r="B8" s="77" t="s">
        <v>24</v>
      </c>
      <c r="C8" s="80" t="s">
        <v>25</v>
      </c>
      <c r="D8" s="80"/>
      <c r="E8" s="80"/>
      <c r="F8" s="80"/>
      <c r="G8" s="80"/>
      <c r="H8" s="81"/>
      <c r="I8" s="86" t="s">
        <v>26</v>
      </c>
      <c r="J8" s="87"/>
      <c r="K8" s="87"/>
      <c r="L8" s="87"/>
      <c r="M8" s="87"/>
      <c r="N8" s="87"/>
      <c r="O8" s="87"/>
      <c r="P8" s="87"/>
      <c r="Q8" s="87"/>
      <c r="R8" s="87"/>
      <c r="S8" s="88"/>
      <c r="T8" s="89" t="s">
        <v>27</v>
      </c>
      <c r="U8" s="90"/>
    </row>
    <row r="9" spans="1:22" ht="19.5" customHeight="1" x14ac:dyDescent="0.2">
      <c r="B9" s="78"/>
      <c r="C9" s="82"/>
      <c r="D9" s="82"/>
      <c r="E9" s="82"/>
      <c r="F9" s="82"/>
      <c r="G9" s="82"/>
      <c r="H9" s="83"/>
      <c r="I9" s="91" t="s">
        <v>28</v>
      </c>
      <c r="J9" s="80"/>
      <c r="K9" s="80"/>
      <c r="L9" s="80" t="s">
        <v>29</v>
      </c>
      <c r="M9" s="80"/>
      <c r="N9" s="80"/>
      <c r="O9" s="80"/>
      <c r="P9" s="80" t="s">
        <v>30</v>
      </c>
      <c r="Q9" s="80" t="s">
        <v>31</v>
      </c>
      <c r="R9" s="94" t="s">
        <v>32</v>
      </c>
      <c r="S9" s="95"/>
      <c r="T9" s="80" t="s">
        <v>33</v>
      </c>
      <c r="U9" s="96" t="s">
        <v>34</v>
      </c>
    </row>
    <row r="10" spans="1:22" ht="41.25" customHeight="1" thickBot="1" x14ac:dyDescent="0.25">
      <c r="B10" s="79"/>
      <c r="C10" s="84"/>
      <c r="D10" s="84"/>
      <c r="E10" s="84"/>
      <c r="F10" s="84"/>
      <c r="G10" s="84"/>
      <c r="H10" s="85"/>
      <c r="I10" s="92"/>
      <c r="J10" s="93"/>
      <c r="K10" s="93"/>
      <c r="L10" s="93"/>
      <c r="M10" s="93"/>
      <c r="N10" s="93"/>
      <c r="O10" s="93"/>
      <c r="P10" s="93"/>
      <c r="Q10" s="93"/>
      <c r="R10" s="9" t="s">
        <v>35</v>
      </c>
      <c r="S10" s="10" t="s">
        <v>36</v>
      </c>
      <c r="T10" s="93"/>
      <c r="U10" s="97"/>
    </row>
    <row r="11" spans="1:22" ht="75" customHeight="1" thickTop="1" thickBot="1" x14ac:dyDescent="0.25">
      <c r="A11" s="11"/>
      <c r="B11" s="12" t="s">
        <v>37</v>
      </c>
      <c r="C11" s="67" t="s">
        <v>38</v>
      </c>
      <c r="D11" s="67"/>
      <c r="E11" s="67"/>
      <c r="F11" s="67"/>
      <c r="G11" s="67"/>
      <c r="H11" s="67"/>
      <c r="I11" s="67" t="s">
        <v>39</v>
      </c>
      <c r="J11" s="67"/>
      <c r="K11" s="67"/>
      <c r="L11" s="67" t="s">
        <v>40</v>
      </c>
      <c r="M11" s="67"/>
      <c r="N11" s="67"/>
      <c r="O11" s="67"/>
      <c r="P11" s="13" t="s">
        <v>41</v>
      </c>
      <c r="Q11" s="13" t="s">
        <v>42</v>
      </c>
      <c r="R11" s="13">
        <v>70</v>
      </c>
      <c r="S11" s="13">
        <v>100</v>
      </c>
      <c r="T11" s="13">
        <v>64.08</v>
      </c>
      <c r="U11" s="43">
        <f>64.08</f>
        <v>64.08</v>
      </c>
    </row>
    <row r="12" spans="1:22" ht="75" customHeight="1" thickTop="1" thickBot="1" x14ac:dyDescent="0.25">
      <c r="A12" s="11"/>
      <c r="B12" s="12" t="s">
        <v>43</v>
      </c>
      <c r="C12" s="67" t="s">
        <v>44</v>
      </c>
      <c r="D12" s="67"/>
      <c r="E12" s="67"/>
      <c r="F12" s="67"/>
      <c r="G12" s="67"/>
      <c r="H12" s="67"/>
      <c r="I12" s="67" t="s">
        <v>45</v>
      </c>
      <c r="J12" s="67"/>
      <c r="K12" s="67"/>
      <c r="L12" s="67" t="s">
        <v>46</v>
      </c>
      <c r="M12" s="67"/>
      <c r="N12" s="67"/>
      <c r="O12" s="67"/>
      <c r="P12" s="13" t="s">
        <v>47</v>
      </c>
      <c r="Q12" s="13" t="s">
        <v>48</v>
      </c>
      <c r="R12" s="44">
        <v>85</v>
      </c>
      <c r="S12" s="13">
        <v>85</v>
      </c>
      <c r="T12" s="13">
        <v>80.3</v>
      </c>
      <c r="U12" s="43">
        <f>94.5</f>
        <v>94.5</v>
      </c>
    </row>
    <row r="13" spans="1:22" ht="75" customHeight="1" thickTop="1" thickBot="1" x14ac:dyDescent="0.25">
      <c r="A13" s="11"/>
      <c r="B13" s="12" t="s">
        <v>50</v>
      </c>
      <c r="C13" s="67" t="s">
        <v>51</v>
      </c>
      <c r="D13" s="67"/>
      <c r="E13" s="67"/>
      <c r="F13" s="67"/>
      <c r="G13" s="67"/>
      <c r="H13" s="67"/>
      <c r="I13" s="67" t="s">
        <v>52</v>
      </c>
      <c r="J13" s="67"/>
      <c r="K13" s="67"/>
      <c r="L13" s="67" t="s">
        <v>53</v>
      </c>
      <c r="M13" s="67"/>
      <c r="N13" s="67"/>
      <c r="O13" s="67"/>
      <c r="P13" s="13" t="s">
        <v>41</v>
      </c>
      <c r="Q13" s="13" t="s">
        <v>54</v>
      </c>
      <c r="R13" s="13">
        <v>90</v>
      </c>
      <c r="S13" s="13">
        <v>90</v>
      </c>
      <c r="T13" s="13">
        <v>95.3</v>
      </c>
      <c r="U13" s="43">
        <f>105.9</f>
        <v>105.9</v>
      </c>
    </row>
    <row r="14" spans="1:22" ht="75" customHeight="1" thickTop="1" thickBot="1" x14ac:dyDescent="0.25">
      <c r="A14" s="11"/>
      <c r="B14" s="12" t="s">
        <v>55</v>
      </c>
      <c r="C14" s="67" t="s">
        <v>56</v>
      </c>
      <c r="D14" s="67"/>
      <c r="E14" s="67"/>
      <c r="F14" s="67"/>
      <c r="G14" s="67"/>
      <c r="H14" s="67"/>
      <c r="I14" s="67" t="s">
        <v>57</v>
      </c>
      <c r="J14" s="67"/>
      <c r="K14" s="67"/>
      <c r="L14" s="67" t="s">
        <v>58</v>
      </c>
      <c r="M14" s="67"/>
      <c r="N14" s="67"/>
      <c r="O14" s="67"/>
      <c r="P14" s="13" t="s">
        <v>41</v>
      </c>
      <c r="Q14" s="13" t="s">
        <v>54</v>
      </c>
      <c r="R14" s="13">
        <v>60</v>
      </c>
      <c r="S14" s="13">
        <v>100</v>
      </c>
      <c r="T14" s="13">
        <v>98.69</v>
      </c>
      <c r="U14" s="43">
        <f>98.69</f>
        <v>98.69</v>
      </c>
    </row>
    <row r="15" spans="1:22" ht="14.25" customHeight="1" thickTop="1" thickBot="1" x14ac:dyDescent="0.25">
      <c r="B15" s="4" t="s">
        <v>59</v>
      </c>
      <c r="C15" s="5"/>
      <c r="D15" s="5"/>
      <c r="E15" s="5"/>
      <c r="F15" s="5"/>
      <c r="G15" s="5"/>
      <c r="H15" s="6"/>
      <c r="I15" s="6"/>
      <c r="J15" s="6"/>
      <c r="K15" s="6"/>
      <c r="L15" s="6"/>
      <c r="M15" s="6"/>
      <c r="N15" s="6"/>
      <c r="O15" s="6"/>
      <c r="P15" s="6"/>
      <c r="Q15" s="6"/>
      <c r="R15" s="6"/>
      <c r="S15" s="6"/>
      <c r="T15" s="6"/>
      <c r="U15" s="7"/>
      <c r="V15" s="14"/>
    </row>
    <row r="16" spans="1:22" ht="26.25" customHeight="1" thickTop="1" x14ac:dyDescent="0.2">
      <c r="B16" s="15"/>
      <c r="C16" s="16"/>
      <c r="D16" s="16"/>
      <c r="E16" s="16"/>
      <c r="F16" s="16"/>
      <c r="G16" s="16"/>
      <c r="H16" s="17"/>
      <c r="I16" s="17"/>
      <c r="J16" s="17"/>
      <c r="K16" s="17"/>
      <c r="L16" s="17"/>
      <c r="M16" s="17"/>
      <c r="N16" s="17"/>
      <c r="O16" s="17"/>
      <c r="P16" s="17"/>
      <c r="Q16" s="17"/>
      <c r="R16" s="18"/>
      <c r="S16" s="19" t="s">
        <v>32</v>
      </c>
      <c r="T16" s="19" t="s">
        <v>60</v>
      </c>
      <c r="U16" s="8" t="s">
        <v>61</v>
      </c>
    </row>
    <row r="17" spans="2:21" ht="30.75" customHeight="1" thickBot="1" x14ac:dyDescent="0.25">
      <c r="B17" s="20"/>
      <c r="C17" s="21"/>
      <c r="D17" s="21"/>
      <c r="E17" s="21"/>
      <c r="F17" s="21"/>
      <c r="G17" s="21"/>
      <c r="H17" s="22"/>
      <c r="I17" s="22"/>
      <c r="J17" s="22"/>
      <c r="K17" s="22"/>
      <c r="L17" s="22"/>
      <c r="M17" s="22"/>
      <c r="N17" s="22"/>
      <c r="O17" s="22"/>
      <c r="P17" s="22"/>
      <c r="Q17" s="22"/>
      <c r="R17" s="22"/>
      <c r="S17" s="23" t="s">
        <v>62</v>
      </c>
      <c r="T17" s="24" t="s">
        <v>62</v>
      </c>
      <c r="U17" s="24" t="s">
        <v>63</v>
      </c>
    </row>
    <row r="18" spans="2:21" ht="19.5" customHeight="1" thickBot="1" x14ac:dyDescent="0.25">
      <c r="B18" s="68" t="s">
        <v>64</v>
      </c>
      <c r="C18" s="69"/>
      <c r="D18" s="69"/>
      <c r="E18" s="25"/>
      <c r="F18" s="25"/>
      <c r="G18" s="25"/>
      <c r="H18" s="26"/>
      <c r="I18" s="26"/>
      <c r="J18" s="26"/>
      <c r="K18" s="26"/>
      <c r="L18" s="26"/>
      <c r="M18" s="26"/>
      <c r="N18" s="26"/>
      <c r="O18" s="26"/>
      <c r="P18" s="27"/>
      <c r="Q18" s="27"/>
      <c r="R18" s="27"/>
      <c r="S18" s="53">
        <v>1893.912151</v>
      </c>
      <c r="T18" s="53">
        <v>3077.0341316599961</v>
      </c>
      <c r="U18" s="52">
        <f>+IF(ISERR(T18/S18*100),"N/A",ROUND(T18/S18*100,1))</f>
        <v>162.5</v>
      </c>
    </row>
    <row r="19" spans="2:21" ht="19.5" customHeight="1" thickBot="1" x14ac:dyDescent="0.25">
      <c r="B19" s="70" t="s">
        <v>65</v>
      </c>
      <c r="C19" s="71"/>
      <c r="D19" s="71"/>
      <c r="E19" s="28"/>
      <c r="F19" s="28"/>
      <c r="G19" s="28"/>
      <c r="H19" s="29"/>
      <c r="I19" s="29"/>
      <c r="J19" s="29"/>
      <c r="K19" s="29"/>
      <c r="L19" s="29"/>
      <c r="M19" s="29"/>
      <c r="N19" s="29"/>
      <c r="O19" s="29"/>
      <c r="P19" s="30"/>
      <c r="Q19" s="30"/>
      <c r="R19" s="30"/>
      <c r="S19" s="53">
        <v>3077.0379265599968</v>
      </c>
      <c r="T19" s="53">
        <v>3077.0341316599961</v>
      </c>
      <c r="U19" s="52">
        <f>+IF(ISERR(T19/S19*100),"N/A",ROUND(T19/S19*100,1))</f>
        <v>100</v>
      </c>
    </row>
    <row r="20" spans="2:21" ht="14.85" customHeight="1" thickTop="1" thickBot="1" x14ac:dyDescent="0.25">
      <c r="B20" s="4" t="s">
        <v>66</v>
      </c>
      <c r="C20" s="5"/>
      <c r="D20" s="5"/>
      <c r="E20" s="5"/>
      <c r="F20" s="5"/>
      <c r="G20" s="5"/>
      <c r="H20" s="6"/>
      <c r="I20" s="6"/>
      <c r="J20" s="6"/>
      <c r="K20" s="6"/>
      <c r="L20" s="6"/>
      <c r="M20" s="6"/>
      <c r="N20" s="6"/>
      <c r="O20" s="6"/>
      <c r="P20" s="6"/>
      <c r="Q20" s="6"/>
      <c r="R20" s="6"/>
      <c r="S20" s="6"/>
      <c r="T20" s="6"/>
      <c r="U20" s="7"/>
    </row>
    <row r="21" spans="2:21" ht="44.25" customHeight="1" thickTop="1" x14ac:dyDescent="0.2">
      <c r="B21" s="72" t="s">
        <v>67</v>
      </c>
      <c r="C21" s="73"/>
      <c r="D21" s="73"/>
      <c r="E21" s="73"/>
      <c r="F21" s="73"/>
      <c r="G21" s="73"/>
      <c r="H21" s="73"/>
      <c r="I21" s="73"/>
      <c r="J21" s="73"/>
      <c r="K21" s="73"/>
      <c r="L21" s="73"/>
      <c r="M21" s="73"/>
      <c r="N21" s="73"/>
      <c r="O21" s="73"/>
      <c r="P21" s="73"/>
      <c r="Q21" s="73"/>
      <c r="R21" s="73"/>
      <c r="S21" s="73"/>
      <c r="T21" s="73"/>
      <c r="U21" s="74"/>
    </row>
    <row r="22" spans="2:21" ht="176.45" customHeight="1" x14ac:dyDescent="0.2">
      <c r="B22" s="61" t="s">
        <v>68</v>
      </c>
      <c r="C22" s="62"/>
      <c r="D22" s="62"/>
      <c r="E22" s="62"/>
      <c r="F22" s="62"/>
      <c r="G22" s="62"/>
      <c r="H22" s="62"/>
      <c r="I22" s="62"/>
      <c r="J22" s="62"/>
      <c r="K22" s="62"/>
      <c r="L22" s="62"/>
      <c r="M22" s="62"/>
      <c r="N22" s="62"/>
      <c r="O22" s="62"/>
      <c r="P22" s="62"/>
      <c r="Q22" s="62"/>
      <c r="R22" s="62"/>
      <c r="S22" s="62"/>
      <c r="T22" s="62"/>
      <c r="U22" s="63"/>
    </row>
    <row r="23" spans="2:21" ht="213" customHeight="1" x14ac:dyDescent="0.2">
      <c r="B23" s="61" t="s">
        <v>69</v>
      </c>
      <c r="C23" s="62"/>
      <c r="D23" s="62"/>
      <c r="E23" s="62"/>
      <c r="F23" s="62"/>
      <c r="G23" s="62"/>
      <c r="H23" s="62"/>
      <c r="I23" s="62"/>
      <c r="J23" s="62"/>
      <c r="K23" s="62"/>
      <c r="L23" s="62"/>
      <c r="M23" s="62"/>
      <c r="N23" s="62"/>
      <c r="O23" s="62"/>
      <c r="P23" s="62"/>
      <c r="Q23" s="62"/>
      <c r="R23" s="62"/>
      <c r="S23" s="62"/>
      <c r="T23" s="62"/>
      <c r="U23" s="63"/>
    </row>
    <row r="24" spans="2:21" ht="145.69999999999999" customHeight="1" x14ac:dyDescent="0.2">
      <c r="B24" s="61" t="s">
        <v>70</v>
      </c>
      <c r="C24" s="62"/>
      <c r="D24" s="62"/>
      <c r="E24" s="62"/>
      <c r="F24" s="62"/>
      <c r="G24" s="62"/>
      <c r="H24" s="62"/>
      <c r="I24" s="62"/>
      <c r="J24" s="62"/>
      <c r="K24" s="62"/>
      <c r="L24" s="62"/>
      <c r="M24" s="62"/>
      <c r="N24" s="62"/>
      <c r="O24" s="62"/>
      <c r="P24" s="62"/>
      <c r="Q24" s="62"/>
      <c r="R24" s="62"/>
      <c r="S24" s="62"/>
      <c r="T24" s="62"/>
      <c r="U24" s="63"/>
    </row>
    <row r="25" spans="2:21" ht="120" customHeight="1" thickBot="1" x14ac:dyDescent="0.25">
      <c r="B25" s="64" t="s">
        <v>71</v>
      </c>
      <c r="C25" s="65"/>
      <c r="D25" s="65"/>
      <c r="E25" s="65"/>
      <c r="F25" s="65"/>
      <c r="G25" s="65"/>
      <c r="H25" s="65"/>
      <c r="I25" s="65"/>
      <c r="J25" s="65"/>
      <c r="K25" s="65"/>
      <c r="L25" s="65"/>
      <c r="M25" s="65"/>
      <c r="N25" s="65"/>
      <c r="O25" s="65"/>
      <c r="P25" s="65"/>
      <c r="Q25" s="65"/>
      <c r="R25" s="65"/>
      <c r="S25" s="65"/>
      <c r="T25" s="65"/>
      <c r="U25" s="66"/>
    </row>
  </sheetData>
  <mergeCells count="40">
    <mergeCell ref="B5:U5"/>
    <mergeCell ref="B1:L1"/>
    <mergeCell ref="D4:H4"/>
    <mergeCell ref="L4:O4"/>
    <mergeCell ref="Q4:R4"/>
    <mergeCell ref="T4:U4"/>
    <mergeCell ref="P6:Q6"/>
    <mergeCell ref="T6:U6"/>
    <mergeCell ref="B8:B10"/>
    <mergeCell ref="C8:H10"/>
    <mergeCell ref="I8:S8"/>
    <mergeCell ref="T8:U8"/>
    <mergeCell ref="I9:K10"/>
    <mergeCell ref="L9:O10"/>
    <mergeCell ref="P9:P10"/>
    <mergeCell ref="Q9:Q10"/>
    <mergeCell ref="R9:S9"/>
    <mergeCell ref="T9:T10"/>
    <mergeCell ref="U9:U10"/>
    <mergeCell ref="C11:H11"/>
    <mergeCell ref="I11:K11"/>
    <mergeCell ref="L11:O11"/>
    <mergeCell ref="C6:G6"/>
    <mergeCell ref="K6:M6"/>
    <mergeCell ref="C12:H12"/>
    <mergeCell ref="I12:K12"/>
    <mergeCell ref="L12:O12"/>
    <mergeCell ref="C13:H13"/>
    <mergeCell ref="I13:K13"/>
    <mergeCell ref="L13:O13"/>
    <mergeCell ref="B22:U22"/>
    <mergeCell ref="B23:U23"/>
    <mergeCell ref="B24:U24"/>
    <mergeCell ref="B25:U25"/>
    <mergeCell ref="C14:H14"/>
    <mergeCell ref="I14:K14"/>
    <mergeCell ref="L14:O14"/>
    <mergeCell ref="B18:D18"/>
    <mergeCell ref="B19:D19"/>
    <mergeCell ref="B21:U21"/>
  </mergeCells>
  <printOptions horizontalCentered="1"/>
  <pageMargins left="0.78740157480314965" right="0.78740157480314965" top="0.98425196850393704" bottom="0.98425196850393704" header="0" footer="0.39370078740157483"/>
  <pageSetup scale="61" fitToHeight="10" orientation="landscape" r:id="rId1"/>
  <headerFooter>
    <oddFooter>&amp;R&amp;P de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31"/>
  <sheetViews>
    <sheetView topLeftCell="C1" zoomScale="80" zoomScaleNormal="80" zoomScaleSheetLayoutView="80" workbookViewId="0">
      <selection activeCell="K6" sqref="K6:M6"/>
    </sheetView>
  </sheetViews>
  <sheetFormatPr baseColWidth="10" defaultColWidth="10" defaultRowHeight="12.75" x14ac:dyDescent="0.2"/>
  <cols>
    <col min="1" max="1" width="3.5" style="1" customWidth="1"/>
    <col min="2" max="2" width="15.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11.25" style="1" customWidth="1"/>
    <col min="19" max="19" width="13" style="1" customWidth="1"/>
    <col min="20" max="20" width="10.75" style="1" customWidth="1"/>
    <col min="21" max="21" width="11.7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7" t="s">
        <v>0</v>
      </c>
      <c r="C1" s="57"/>
      <c r="D1" s="57"/>
      <c r="E1" s="57"/>
      <c r="F1" s="57"/>
      <c r="G1" s="57"/>
      <c r="H1" s="57"/>
      <c r="I1" s="57"/>
      <c r="J1" s="57"/>
      <c r="K1" s="57"/>
      <c r="L1" s="57"/>
      <c r="M1" s="3" t="s">
        <v>1</v>
      </c>
    </row>
    <row r="2" spans="1:21" ht="13.5" customHeight="1" thickBot="1" x14ac:dyDescent="0.25"/>
    <row r="3" spans="1:21" ht="17.25" customHeight="1" thickTop="1" thickBot="1" x14ac:dyDescent="0.25">
      <c r="B3" s="4" t="s">
        <v>4</v>
      </c>
      <c r="C3" s="5"/>
      <c r="D3" s="5"/>
      <c r="E3" s="5"/>
      <c r="F3" s="5"/>
      <c r="G3" s="5"/>
      <c r="H3" s="6"/>
      <c r="I3" s="6"/>
      <c r="J3" s="6"/>
      <c r="K3" s="6"/>
      <c r="L3" s="6"/>
      <c r="M3" s="6"/>
      <c r="N3" s="6"/>
      <c r="O3" s="6"/>
      <c r="P3" s="6"/>
      <c r="Q3" s="6"/>
      <c r="R3" s="6"/>
      <c r="S3" s="6"/>
      <c r="T3" s="6"/>
      <c r="U3" s="7"/>
    </row>
    <row r="4" spans="1:21" ht="51.75" customHeight="1" thickTop="1" x14ac:dyDescent="0.2">
      <c r="B4" s="34" t="s">
        <v>5</v>
      </c>
      <c r="C4" s="35" t="s">
        <v>72</v>
      </c>
      <c r="D4" s="101" t="s">
        <v>73</v>
      </c>
      <c r="E4" s="101"/>
      <c r="F4" s="101"/>
      <c r="G4" s="101"/>
      <c r="H4" s="101"/>
      <c r="I4" s="36"/>
      <c r="J4" s="37" t="s">
        <v>8</v>
      </c>
      <c r="K4" s="38" t="s">
        <v>9</v>
      </c>
      <c r="L4" s="102" t="s">
        <v>10</v>
      </c>
      <c r="M4" s="102"/>
      <c r="N4" s="102"/>
      <c r="O4" s="102"/>
      <c r="P4" s="37" t="s">
        <v>11</v>
      </c>
      <c r="Q4" s="102" t="s">
        <v>74</v>
      </c>
      <c r="R4" s="102"/>
      <c r="S4" s="37" t="s">
        <v>13</v>
      </c>
      <c r="T4" s="102"/>
      <c r="U4" s="104"/>
    </row>
    <row r="5" spans="1:21" ht="15.75" customHeight="1" x14ac:dyDescent="0.2">
      <c r="B5" s="106" t="s">
        <v>14</v>
      </c>
      <c r="C5" s="107"/>
      <c r="D5" s="107"/>
      <c r="E5" s="107"/>
      <c r="F5" s="107"/>
      <c r="G5" s="107"/>
      <c r="H5" s="107"/>
      <c r="I5" s="107"/>
      <c r="J5" s="107"/>
      <c r="K5" s="107"/>
      <c r="L5" s="107"/>
      <c r="M5" s="107"/>
      <c r="N5" s="107"/>
      <c r="O5" s="107"/>
      <c r="P5" s="107"/>
      <c r="Q5" s="107"/>
      <c r="R5" s="107"/>
      <c r="S5" s="107"/>
      <c r="T5" s="107"/>
      <c r="U5" s="108"/>
    </row>
    <row r="6" spans="1:21" ht="60.75" customHeight="1" thickBot="1" x14ac:dyDescent="0.25">
      <c r="B6" s="39" t="s">
        <v>15</v>
      </c>
      <c r="C6" s="75" t="s">
        <v>16</v>
      </c>
      <c r="D6" s="75"/>
      <c r="E6" s="75"/>
      <c r="F6" s="75"/>
      <c r="G6" s="75"/>
      <c r="H6" s="40"/>
      <c r="I6" s="40"/>
      <c r="J6" s="40" t="s">
        <v>17</v>
      </c>
      <c r="K6" s="75" t="s">
        <v>75</v>
      </c>
      <c r="L6" s="75"/>
      <c r="M6" s="75"/>
      <c r="N6" s="41"/>
      <c r="O6" s="40" t="s">
        <v>19</v>
      </c>
      <c r="P6" s="75" t="s">
        <v>76</v>
      </c>
      <c r="Q6" s="75"/>
      <c r="R6" s="42"/>
      <c r="S6" s="40" t="s">
        <v>21</v>
      </c>
      <c r="T6" s="75" t="s">
        <v>77</v>
      </c>
      <c r="U6" s="76"/>
    </row>
    <row r="7" spans="1:21" ht="17.25" customHeight="1" thickTop="1" thickBot="1" x14ac:dyDescent="0.25">
      <c r="B7" s="4" t="s">
        <v>23</v>
      </c>
      <c r="C7" s="5"/>
      <c r="D7" s="5"/>
      <c r="E7" s="5"/>
      <c r="F7" s="5"/>
      <c r="G7" s="5"/>
      <c r="H7" s="6"/>
      <c r="I7" s="6"/>
      <c r="J7" s="6"/>
      <c r="K7" s="6"/>
      <c r="L7" s="6"/>
      <c r="M7" s="6"/>
      <c r="N7" s="6"/>
      <c r="O7" s="6"/>
      <c r="P7" s="6"/>
      <c r="Q7" s="6"/>
      <c r="R7" s="6"/>
      <c r="S7" s="6"/>
      <c r="T7" s="6"/>
      <c r="U7" s="7"/>
    </row>
    <row r="8" spans="1:21" ht="16.5" customHeight="1" thickTop="1" x14ac:dyDescent="0.2">
      <c r="B8" s="77" t="s">
        <v>24</v>
      </c>
      <c r="C8" s="80" t="s">
        <v>25</v>
      </c>
      <c r="D8" s="80"/>
      <c r="E8" s="80"/>
      <c r="F8" s="80"/>
      <c r="G8" s="80"/>
      <c r="H8" s="81"/>
      <c r="I8" s="86" t="s">
        <v>26</v>
      </c>
      <c r="J8" s="87"/>
      <c r="K8" s="87"/>
      <c r="L8" s="87"/>
      <c r="M8" s="87"/>
      <c r="N8" s="87"/>
      <c r="O8" s="87"/>
      <c r="P8" s="87"/>
      <c r="Q8" s="87"/>
      <c r="R8" s="87"/>
      <c r="S8" s="88"/>
      <c r="T8" s="89" t="s">
        <v>27</v>
      </c>
      <c r="U8" s="90"/>
    </row>
    <row r="9" spans="1:21" ht="19.5" customHeight="1" x14ac:dyDescent="0.2">
      <c r="B9" s="78"/>
      <c r="C9" s="82"/>
      <c r="D9" s="82"/>
      <c r="E9" s="82"/>
      <c r="F9" s="82"/>
      <c r="G9" s="82"/>
      <c r="H9" s="83"/>
      <c r="I9" s="91" t="s">
        <v>28</v>
      </c>
      <c r="J9" s="80"/>
      <c r="K9" s="80"/>
      <c r="L9" s="80" t="s">
        <v>29</v>
      </c>
      <c r="M9" s="80"/>
      <c r="N9" s="80"/>
      <c r="O9" s="80"/>
      <c r="P9" s="80" t="s">
        <v>30</v>
      </c>
      <c r="Q9" s="80" t="s">
        <v>31</v>
      </c>
      <c r="R9" s="94" t="s">
        <v>32</v>
      </c>
      <c r="S9" s="95"/>
      <c r="T9" s="80" t="s">
        <v>33</v>
      </c>
      <c r="U9" s="96" t="s">
        <v>34</v>
      </c>
    </row>
    <row r="10" spans="1:21" ht="41.25" customHeight="1" thickBot="1" x14ac:dyDescent="0.25">
      <c r="B10" s="79"/>
      <c r="C10" s="84"/>
      <c r="D10" s="84"/>
      <c r="E10" s="84"/>
      <c r="F10" s="84"/>
      <c r="G10" s="84"/>
      <c r="H10" s="85"/>
      <c r="I10" s="92"/>
      <c r="J10" s="93"/>
      <c r="K10" s="93"/>
      <c r="L10" s="93"/>
      <c r="M10" s="93"/>
      <c r="N10" s="93"/>
      <c r="O10" s="93"/>
      <c r="P10" s="93"/>
      <c r="Q10" s="93"/>
      <c r="R10" s="9" t="s">
        <v>35</v>
      </c>
      <c r="S10" s="10" t="s">
        <v>36</v>
      </c>
      <c r="T10" s="93"/>
      <c r="U10" s="97"/>
    </row>
    <row r="11" spans="1:21" ht="93" customHeight="1" thickTop="1" thickBot="1" x14ac:dyDescent="0.25">
      <c r="A11" s="11"/>
      <c r="B11" s="12" t="s">
        <v>37</v>
      </c>
      <c r="C11" s="67" t="s">
        <v>78</v>
      </c>
      <c r="D11" s="67"/>
      <c r="E11" s="67"/>
      <c r="F11" s="67"/>
      <c r="G11" s="67"/>
      <c r="H11" s="67"/>
      <c r="I11" s="67" t="s">
        <v>79</v>
      </c>
      <c r="J11" s="67"/>
      <c r="K11" s="67"/>
      <c r="L11" s="67" t="s">
        <v>80</v>
      </c>
      <c r="M11" s="67"/>
      <c r="N11" s="67"/>
      <c r="O11" s="67"/>
      <c r="P11" s="13" t="s">
        <v>41</v>
      </c>
      <c r="Q11" s="13" t="s">
        <v>81</v>
      </c>
      <c r="R11" s="45">
        <v>100</v>
      </c>
      <c r="S11" s="45">
        <v>100</v>
      </c>
      <c r="T11" s="45">
        <v>53.4</v>
      </c>
      <c r="U11" s="46">
        <f>53.4</f>
        <v>53.4</v>
      </c>
    </row>
    <row r="12" spans="1:21" ht="75" customHeight="1" thickTop="1" thickBot="1" x14ac:dyDescent="0.25">
      <c r="A12" s="11"/>
      <c r="B12" s="12" t="s">
        <v>43</v>
      </c>
      <c r="C12" s="67" t="s">
        <v>82</v>
      </c>
      <c r="D12" s="67"/>
      <c r="E12" s="67"/>
      <c r="F12" s="67"/>
      <c r="G12" s="67"/>
      <c r="H12" s="67"/>
      <c r="I12" s="67" t="s">
        <v>83</v>
      </c>
      <c r="J12" s="67"/>
      <c r="K12" s="67"/>
      <c r="L12" s="67" t="s">
        <v>84</v>
      </c>
      <c r="M12" s="67"/>
      <c r="N12" s="67"/>
      <c r="O12" s="67"/>
      <c r="P12" s="13" t="s">
        <v>41</v>
      </c>
      <c r="Q12" s="13" t="s">
        <v>85</v>
      </c>
      <c r="R12" s="47">
        <v>100</v>
      </c>
      <c r="S12" s="45">
        <v>100</v>
      </c>
      <c r="T12" s="45">
        <v>84.5</v>
      </c>
      <c r="U12" s="46">
        <f>84.5</f>
        <v>84.5</v>
      </c>
    </row>
    <row r="13" spans="1:21" ht="75" customHeight="1" thickTop="1" thickBot="1" x14ac:dyDescent="0.25">
      <c r="A13" s="11"/>
      <c r="B13" s="12" t="s">
        <v>50</v>
      </c>
      <c r="C13" s="67" t="s">
        <v>86</v>
      </c>
      <c r="D13" s="67"/>
      <c r="E13" s="67"/>
      <c r="F13" s="67"/>
      <c r="G13" s="67"/>
      <c r="H13" s="67"/>
      <c r="I13" s="67" t="s">
        <v>87</v>
      </c>
      <c r="J13" s="67"/>
      <c r="K13" s="67"/>
      <c r="L13" s="67" t="s">
        <v>88</v>
      </c>
      <c r="M13" s="67"/>
      <c r="N13" s="67"/>
      <c r="O13" s="67"/>
      <c r="P13" s="13" t="s">
        <v>41</v>
      </c>
      <c r="Q13" s="13" t="s">
        <v>48</v>
      </c>
      <c r="R13" s="45">
        <v>100</v>
      </c>
      <c r="S13" s="45">
        <v>100</v>
      </c>
      <c r="T13" s="45">
        <v>0</v>
      </c>
      <c r="U13" s="46">
        <f>0</f>
        <v>0</v>
      </c>
    </row>
    <row r="14" spans="1:21" ht="75" customHeight="1" thickTop="1" x14ac:dyDescent="0.2">
      <c r="A14" s="11"/>
      <c r="B14" s="12" t="s">
        <v>55</v>
      </c>
      <c r="C14" s="67" t="s">
        <v>89</v>
      </c>
      <c r="D14" s="67"/>
      <c r="E14" s="67"/>
      <c r="F14" s="67"/>
      <c r="G14" s="67"/>
      <c r="H14" s="67"/>
      <c r="I14" s="67" t="s">
        <v>90</v>
      </c>
      <c r="J14" s="67"/>
      <c r="K14" s="67"/>
      <c r="L14" s="67" t="s">
        <v>91</v>
      </c>
      <c r="M14" s="67"/>
      <c r="N14" s="67"/>
      <c r="O14" s="67"/>
      <c r="P14" s="13" t="s">
        <v>41</v>
      </c>
      <c r="Q14" s="13" t="s">
        <v>92</v>
      </c>
      <c r="R14" s="45">
        <v>100</v>
      </c>
      <c r="S14" s="45">
        <v>100</v>
      </c>
      <c r="T14" s="45">
        <v>200.69</v>
      </c>
      <c r="U14" s="46">
        <f>200.69</f>
        <v>200.69</v>
      </c>
    </row>
    <row r="15" spans="1:21" ht="75" customHeight="1" x14ac:dyDescent="0.2">
      <c r="A15" s="11"/>
      <c r="B15" s="31" t="s">
        <v>93</v>
      </c>
      <c r="C15" s="105" t="s">
        <v>94</v>
      </c>
      <c r="D15" s="105"/>
      <c r="E15" s="105"/>
      <c r="F15" s="105"/>
      <c r="G15" s="105"/>
      <c r="H15" s="105"/>
      <c r="I15" s="105" t="s">
        <v>95</v>
      </c>
      <c r="J15" s="105"/>
      <c r="K15" s="105"/>
      <c r="L15" s="105" t="s">
        <v>96</v>
      </c>
      <c r="M15" s="105"/>
      <c r="N15" s="105"/>
      <c r="O15" s="105"/>
      <c r="P15" s="32" t="s">
        <v>41</v>
      </c>
      <c r="Q15" s="32" t="s">
        <v>92</v>
      </c>
      <c r="R15" s="48">
        <v>100</v>
      </c>
      <c r="S15" s="48">
        <v>100</v>
      </c>
      <c r="T15" s="48">
        <v>38.39</v>
      </c>
      <c r="U15" s="49">
        <f>38.39</f>
        <v>38.39</v>
      </c>
    </row>
    <row r="16" spans="1:21" ht="133.5" customHeight="1" x14ac:dyDescent="0.2">
      <c r="A16" s="11"/>
      <c r="B16" s="31" t="s">
        <v>93</v>
      </c>
      <c r="C16" s="105" t="s">
        <v>97</v>
      </c>
      <c r="D16" s="105"/>
      <c r="E16" s="105"/>
      <c r="F16" s="105"/>
      <c r="G16" s="105"/>
      <c r="H16" s="105"/>
      <c r="I16" s="105" t="s">
        <v>98</v>
      </c>
      <c r="J16" s="105"/>
      <c r="K16" s="105"/>
      <c r="L16" s="105" t="s">
        <v>99</v>
      </c>
      <c r="M16" s="105"/>
      <c r="N16" s="105"/>
      <c r="O16" s="105"/>
      <c r="P16" s="32" t="s">
        <v>41</v>
      </c>
      <c r="Q16" s="32" t="s">
        <v>92</v>
      </c>
      <c r="R16" s="48">
        <v>100</v>
      </c>
      <c r="S16" s="48">
        <v>100</v>
      </c>
      <c r="T16" s="48">
        <v>115.49</v>
      </c>
      <c r="U16" s="49">
        <f>115.49</f>
        <v>115.49</v>
      </c>
    </row>
    <row r="17" spans="1:22" ht="75" customHeight="1" thickBot="1" x14ac:dyDescent="0.25">
      <c r="A17" s="11"/>
      <c r="B17" s="31" t="s">
        <v>93</v>
      </c>
      <c r="C17" s="105" t="s">
        <v>100</v>
      </c>
      <c r="D17" s="105"/>
      <c r="E17" s="105"/>
      <c r="F17" s="105"/>
      <c r="G17" s="105"/>
      <c r="H17" s="105"/>
      <c r="I17" s="105" t="s">
        <v>101</v>
      </c>
      <c r="J17" s="105"/>
      <c r="K17" s="105"/>
      <c r="L17" s="105" t="s">
        <v>102</v>
      </c>
      <c r="M17" s="105"/>
      <c r="N17" s="105"/>
      <c r="O17" s="105"/>
      <c r="P17" s="32" t="s">
        <v>41</v>
      </c>
      <c r="Q17" s="32" t="s">
        <v>92</v>
      </c>
      <c r="R17" s="48">
        <v>100</v>
      </c>
      <c r="S17" s="48">
        <v>100</v>
      </c>
      <c r="T17" s="48">
        <v>124.77</v>
      </c>
      <c r="U17" s="49">
        <f>124.77</f>
        <v>124.77</v>
      </c>
    </row>
    <row r="18" spans="1:22" ht="16.5" customHeight="1" thickTop="1" thickBot="1" x14ac:dyDescent="0.25">
      <c r="B18" s="4" t="s">
        <v>59</v>
      </c>
      <c r="C18" s="5"/>
      <c r="D18" s="5"/>
      <c r="E18" s="5"/>
      <c r="F18" s="5"/>
      <c r="G18" s="5"/>
      <c r="H18" s="6"/>
      <c r="I18" s="6"/>
      <c r="J18" s="6"/>
      <c r="K18" s="6"/>
      <c r="L18" s="6"/>
      <c r="M18" s="6"/>
      <c r="N18" s="6"/>
      <c r="O18" s="6"/>
      <c r="P18" s="6"/>
      <c r="Q18" s="6"/>
      <c r="R18" s="6"/>
      <c r="S18" s="6"/>
      <c r="T18" s="6"/>
      <c r="U18" s="7"/>
      <c r="V18" s="14"/>
    </row>
    <row r="19" spans="1:22" ht="26.25" customHeight="1" thickTop="1" x14ac:dyDescent="0.2">
      <c r="B19" s="15"/>
      <c r="C19" s="16"/>
      <c r="D19" s="16"/>
      <c r="E19" s="16"/>
      <c r="F19" s="16"/>
      <c r="G19" s="16"/>
      <c r="H19" s="17"/>
      <c r="I19" s="17"/>
      <c r="J19" s="17"/>
      <c r="K19" s="17"/>
      <c r="L19" s="17"/>
      <c r="M19" s="17"/>
      <c r="N19" s="17"/>
      <c r="O19" s="17"/>
      <c r="P19" s="17"/>
      <c r="Q19" s="17"/>
      <c r="R19" s="18"/>
      <c r="S19" s="19" t="s">
        <v>32</v>
      </c>
      <c r="T19" s="19" t="s">
        <v>60</v>
      </c>
      <c r="U19" s="8" t="s">
        <v>61</v>
      </c>
    </row>
    <row r="20" spans="1:22" ht="36.75" customHeight="1" thickBot="1" x14ac:dyDescent="0.25">
      <c r="B20" s="20"/>
      <c r="C20" s="21"/>
      <c r="D20" s="21"/>
      <c r="E20" s="21"/>
      <c r="F20" s="21"/>
      <c r="G20" s="21"/>
      <c r="H20" s="22"/>
      <c r="I20" s="22"/>
      <c r="J20" s="22"/>
      <c r="K20" s="22"/>
      <c r="L20" s="22"/>
      <c r="M20" s="22"/>
      <c r="N20" s="22"/>
      <c r="O20" s="22"/>
      <c r="P20" s="22"/>
      <c r="Q20" s="22"/>
      <c r="R20" s="22"/>
      <c r="S20" s="23" t="s">
        <v>62</v>
      </c>
      <c r="T20" s="24" t="s">
        <v>62</v>
      </c>
      <c r="U20" s="24" t="s">
        <v>63</v>
      </c>
    </row>
    <row r="21" spans="1:22" ht="19.5" customHeight="1" thickBot="1" x14ac:dyDescent="0.25">
      <c r="B21" s="68" t="s">
        <v>64</v>
      </c>
      <c r="C21" s="69"/>
      <c r="D21" s="69"/>
      <c r="E21" s="25"/>
      <c r="F21" s="25"/>
      <c r="G21" s="25"/>
      <c r="H21" s="26"/>
      <c r="I21" s="26"/>
      <c r="J21" s="26"/>
      <c r="K21" s="26"/>
      <c r="L21" s="26"/>
      <c r="M21" s="26"/>
      <c r="N21" s="26"/>
      <c r="O21" s="26"/>
      <c r="P21" s="27"/>
      <c r="Q21" s="27"/>
      <c r="R21" s="27"/>
      <c r="S21" s="27">
        <v>18758.78</v>
      </c>
      <c r="T21" s="53">
        <v>22931.65</v>
      </c>
      <c r="U21" s="55">
        <f>+IF(ISERR(T21/S21*100),"N/A",ROUND(T21/S21*100,1))</f>
        <v>122.2</v>
      </c>
    </row>
    <row r="22" spans="1:22" ht="19.5" customHeight="1" thickBot="1" x14ac:dyDescent="0.25">
      <c r="B22" s="70" t="s">
        <v>65</v>
      </c>
      <c r="C22" s="71"/>
      <c r="D22" s="71"/>
      <c r="E22" s="28"/>
      <c r="F22" s="28"/>
      <c r="G22" s="28"/>
      <c r="H22" s="29"/>
      <c r="I22" s="29"/>
      <c r="J22" s="29"/>
      <c r="K22" s="29"/>
      <c r="L22" s="29"/>
      <c r="M22" s="29"/>
      <c r="N22" s="29"/>
      <c r="O22" s="29"/>
      <c r="P22" s="30"/>
      <c r="Q22" s="30"/>
      <c r="R22" s="30"/>
      <c r="S22" s="30">
        <v>23138.14</v>
      </c>
      <c r="T22" s="53">
        <v>22931.65</v>
      </c>
      <c r="U22" s="56">
        <f>+IF(ISERR(T22/S22*100),"N/A",ROUND(T22/S22*100,1))</f>
        <v>99.1</v>
      </c>
    </row>
    <row r="23" spans="1:22" ht="14.85" customHeight="1" thickTop="1" thickBot="1" x14ac:dyDescent="0.25">
      <c r="B23" s="4" t="s">
        <v>66</v>
      </c>
      <c r="C23" s="5"/>
      <c r="D23" s="5"/>
      <c r="E23" s="5"/>
      <c r="F23" s="5"/>
      <c r="G23" s="5"/>
      <c r="H23" s="6"/>
      <c r="I23" s="6"/>
      <c r="J23" s="6"/>
      <c r="K23" s="6"/>
      <c r="L23" s="6"/>
      <c r="M23" s="6"/>
      <c r="N23" s="6"/>
      <c r="O23" s="6"/>
      <c r="P23" s="6"/>
      <c r="Q23" s="6"/>
      <c r="R23" s="6"/>
      <c r="S23" s="6"/>
      <c r="T23" s="6"/>
      <c r="U23" s="7"/>
    </row>
    <row r="24" spans="1:22" ht="44.25" customHeight="1" thickTop="1" x14ac:dyDescent="0.2">
      <c r="B24" s="72" t="s">
        <v>67</v>
      </c>
      <c r="C24" s="73"/>
      <c r="D24" s="73"/>
      <c r="E24" s="73"/>
      <c r="F24" s="73"/>
      <c r="G24" s="73"/>
      <c r="H24" s="73"/>
      <c r="I24" s="73"/>
      <c r="J24" s="73"/>
      <c r="K24" s="73"/>
      <c r="L24" s="73"/>
      <c r="M24" s="73"/>
      <c r="N24" s="73"/>
      <c r="O24" s="73"/>
      <c r="P24" s="73"/>
      <c r="Q24" s="73"/>
      <c r="R24" s="73"/>
      <c r="S24" s="73"/>
      <c r="T24" s="73"/>
      <c r="U24" s="74"/>
    </row>
    <row r="25" spans="1:22" ht="171.6" customHeight="1" x14ac:dyDescent="0.2">
      <c r="B25" s="61" t="s">
        <v>190</v>
      </c>
      <c r="C25" s="62"/>
      <c r="D25" s="62"/>
      <c r="E25" s="62"/>
      <c r="F25" s="62"/>
      <c r="G25" s="62"/>
      <c r="H25" s="62"/>
      <c r="I25" s="62"/>
      <c r="J25" s="62"/>
      <c r="K25" s="62"/>
      <c r="L25" s="62"/>
      <c r="M25" s="62"/>
      <c r="N25" s="62"/>
      <c r="O25" s="62"/>
      <c r="P25" s="62"/>
      <c r="Q25" s="62"/>
      <c r="R25" s="62"/>
      <c r="S25" s="62"/>
      <c r="T25" s="62"/>
      <c r="U25" s="63"/>
    </row>
    <row r="26" spans="1:22" ht="180" customHeight="1" x14ac:dyDescent="0.2">
      <c r="B26" s="61" t="s">
        <v>191</v>
      </c>
      <c r="C26" s="62"/>
      <c r="D26" s="62"/>
      <c r="E26" s="62"/>
      <c r="F26" s="62"/>
      <c r="G26" s="62"/>
      <c r="H26" s="62"/>
      <c r="I26" s="62"/>
      <c r="J26" s="62"/>
      <c r="K26" s="62"/>
      <c r="L26" s="62"/>
      <c r="M26" s="62"/>
      <c r="N26" s="62"/>
      <c r="O26" s="62"/>
      <c r="P26" s="62"/>
      <c r="Q26" s="62"/>
      <c r="R26" s="62"/>
      <c r="S26" s="62"/>
      <c r="T26" s="62"/>
      <c r="U26" s="63"/>
    </row>
    <row r="27" spans="1:22" ht="78.75" customHeight="1" x14ac:dyDescent="0.2">
      <c r="B27" s="61" t="s">
        <v>103</v>
      </c>
      <c r="C27" s="62"/>
      <c r="D27" s="62"/>
      <c r="E27" s="62"/>
      <c r="F27" s="62"/>
      <c r="G27" s="62"/>
      <c r="H27" s="62"/>
      <c r="I27" s="62"/>
      <c r="J27" s="62"/>
      <c r="K27" s="62"/>
      <c r="L27" s="62"/>
      <c r="M27" s="62"/>
      <c r="N27" s="62"/>
      <c r="O27" s="62"/>
      <c r="P27" s="62"/>
      <c r="Q27" s="62"/>
      <c r="R27" s="62"/>
      <c r="S27" s="62"/>
      <c r="T27" s="62"/>
      <c r="U27" s="63"/>
    </row>
    <row r="28" spans="1:22" ht="117.75" customHeight="1" x14ac:dyDescent="0.2">
      <c r="B28" s="61" t="s">
        <v>104</v>
      </c>
      <c r="C28" s="62"/>
      <c r="D28" s="62"/>
      <c r="E28" s="62"/>
      <c r="F28" s="62"/>
      <c r="G28" s="62"/>
      <c r="H28" s="62"/>
      <c r="I28" s="62"/>
      <c r="J28" s="62"/>
      <c r="K28" s="62"/>
      <c r="L28" s="62"/>
      <c r="M28" s="62"/>
      <c r="N28" s="62"/>
      <c r="O28" s="62"/>
      <c r="P28" s="62"/>
      <c r="Q28" s="62"/>
      <c r="R28" s="62"/>
      <c r="S28" s="62"/>
      <c r="T28" s="62"/>
      <c r="U28" s="63"/>
    </row>
    <row r="29" spans="1:22" ht="85.5" customHeight="1" x14ac:dyDescent="0.2">
      <c r="B29" s="61" t="s">
        <v>105</v>
      </c>
      <c r="C29" s="62"/>
      <c r="D29" s="62"/>
      <c r="E29" s="62"/>
      <c r="F29" s="62"/>
      <c r="G29" s="62"/>
      <c r="H29" s="62"/>
      <c r="I29" s="62"/>
      <c r="J29" s="62"/>
      <c r="K29" s="62"/>
      <c r="L29" s="62"/>
      <c r="M29" s="62"/>
      <c r="N29" s="62"/>
      <c r="O29" s="62"/>
      <c r="P29" s="62"/>
      <c r="Q29" s="62"/>
      <c r="R29" s="62"/>
      <c r="S29" s="62"/>
      <c r="T29" s="62"/>
      <c r="U29" s="63"/>
    </row>
    <row r="30" spans="1:22" ht="98.25" customHeight="1" x14ac:dyDescent="0.2">
      <c r="B30" s="61" t="s">
        <v>106</v>
      </c>
      <c r="C30" s="62"/>
      <c r="D30" s="62"/>
      <c r="E30" s="62"/>
      <c r="F30" s="62"/>
      <c r="G30" s="62"/>
      <c r="H30" s="62"/>
      <c r="I30" s="62"/>
      <c r="J30" s="62"/>
      <c r="K30" s="62"/>
      <c r="L30" s="62"/>
      <c r="M30" s="62"/>
      <c r="N30" s="62"/>
      <c r="O30" s="62"/>
      <c r="P30" s="62"/>
      <c r="Q30" s="62"/>
      <c r="R30" s="62"/>
      <c r="S30" s="62"/>
      <c r="T30" s="62"/>
      <c r="U30" s="63"/>
    </row>
    <row r="31" spans="1:22" ht="107.25" customHeight="1" thickBot="1" x14ac:dyDescent="0.25">
      <c r="B31" s="64" t="s">
        <v>192</v>
      </c>
      <c r="C31" s="65"/>
      <c r="D31" s="65"/>
      <c r="E31" s="65"/>
      <c r="F31" s="65"/>
      <c r="G31" s="65"/>
      <c r="H31" s="65"/>
      <c r="I31" s="65"/>
      <c r="J31" s="65"/>
      <c r="K31" s="65"/>
      <c r="L31" s="65"/>
      <c r="M31" s="65"/>
      <c r="N31" s="65"/>
      <c r="O31" s="65"/>
      <c r="P31" s="65"/>
      <c r="Q31" s="65"/>
      <c r="R31" s="65"/>
      <c r="S31" s="65"/>
      <c r="T31" s="65"/>
      <c r="U31" s="66"/>
    </row>
  </sheetData>
  <mergeCells count="52">
    <mergeCell ref="B5:U5"/>
    <mergeCell ref="B1:L1"/>
    <mergeCell ref="D4:H4"/>
    <mergeCell ref="L4:O4"/>
    <mergeCell ref="Q4:R4"/>
    <mergeCell ref="T4:U4"/>
    <mergeCell ref="P6:Q6"/>
    <mergeCell ref="T6:U6"/>
    <mergeCell ref="B8:B10"/>
    <mergeCell ref="C8:H10"/>
    <mergeCell ref="I8:S8"/>
    <mergeCell ref="T8:U8"/>
    <mergeCell ref="I9:K10"/>
    <mergeCell ref="L9:O10"/>
    <mergeCell ref="P9:P10"/>
    <mergeCell ref="Q9:Q10"/>
    <mergeCell ref="R9:S9"/>
    <mergeCell ref="T9:T10"/>
    <mergeCell ref="U9:U10"/>
    <mergeCell ref="C11:H11"/>
    <mergeCell ref="I11:K11"/>
    <mergeCell ref="L11:O11"/>
    <mergeCell ref="C6:G6"/>
    <mergeCell ref="K6:M6"/>
    <mergeCell ref="C12:H12"/>
    <mergeCell ref="I12:K12"/>
    <mergeCell ref="L12:O12"/>
    <mergeCell ref="C13:H13"/>
    <mergeCell ref="I13:K13"/>
    <mergeCell ref="L13:O13"/>
    <mergeCell ref="C14:H14"/>
    <mergeCell ref="I14:K14"/>
    <mergeCell ref="L14:O14"/>
    <mergeCell ref="C15:H15"/>
    <mergeCell ref="I15:K15"/>
    <mergeCell ref="L15:O15"/>
    <mergeCell ref="C16:H16"/>
    <mergeCell ref="I16:K16"/>
    <mergeCell ref="L16:O16"/>
    <mergeCell ref="C17:H17"/>
    <mergeCell ref="I17:K17"/>
    <mergeCell ref="L17:O17"/>
    <mergeCell ref="B28:U28"/>
    <mergeCell ref="B29:U29"/>
    <mergeCell ref="B30:U30"/>
    <mergeCell ref="B31:U31"/>
    <mergeCell ref="B21:D21"/>
    <mergeCell ref="B22:D22"/>
    <mergeCell ref="B24:U24"/>
    <mergeCell ref="B25:U25"/>
    <mergeCell ref="B26:U26"/>
    <mergeCell ref="B27:U27"/>
  </mergeCells>
  <printOptions horizontalCentered="1"/>
  <pageMargins left="0.78740157480314965" right="0.78740157480314965" top="0.98425196850393704" bottom="0.98425196850393704" header="0" footer="0.39370078740157483"/>
  <pageSetup scale="61" fitToHeight="10" orientation="landscape" r:id="rId1"/>
  <headerFooter>
    <oddFooter>&amp;R&amp;P de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37"/>
  <sheetViews>
    <sheetView topLeftCell="C7" zoomScale="80" zoomScaleNormal="80" zoomScaleSheetLayoutView="80" workbookViewId="0">
      <selection activeCell="K6" sqref="K6:M6"/>
    </sheetView>
  </sheetViews>
  <sheetFormatPr baseColWidth="10" defaultColWidth="10" defaultRowHeight="12.75" x14ac:dyDescent="0.2"/>
  <cols>
    <col min="1" max="1" width="3.5" style="1" customWidth="1"/>
    <col min="2" max="2" width="15.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11.25" style="1" customWidth="1"/>
    <col min="19" max="19" width="13" style="1" customWidth="1"/>
    <col min="20" max="20" width="10.75" style="1" customWidth="1"/>
    <col min="21" max="21" width="11.7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7" t="s">
        <v>0</v>
      </c>
      <c r="C1" s="57"/>
      <c r="D1" s="57"/>
      <c r="E1" s="57"/>
      <c r="F1" s="57"/>
      <c r="G1" s="57"/>
      <c r="H1" s="57"/>
      <c r="I1" s="57"/>
      <c r="J1" s="57"/>
      <c r="K1" s="57"/>
      <c r="L1" s="57"/>
      <c r="M1" s="3" t="s">
        <v>1</v>
      </c>
    </row>
    <row r="2" spans="1:21" ht="13.5" customHeight="1" thickBot="1" x14ac:dyDescent="0.25"/>
    <row r="3" spans="1:21" ht="17.25" customHeight="1" thickTop="1" thickBot="1" x14ac:dyDescent="0.25">
      <c r="B3" s="4" t="s">
        <v>4</v>
      </c>
      <c r="C3" s="5"/>
      <c r="D3" s="5"/>
      <c r="E3" s="5"/>
      <c r="F3" s="5"/>
      <c r="G3" s="5"/>
      <c r="H3" s="6"/>
      <c r="I3" s="6"/>
      <c r="J3" s="6"/>
      <c r="K3" s="6"/>
      <c r="L3" s="6"/>
      <c r="M3" s="6"/>
      <c r="N3" s="6"/>
      <c r="O3" s="6"/>
      <c r="P3" s="6"/>
      <c r="Q3" s="6"/>
      <c r="R3" s="6"/>
      <c r="S3" s="6"/>
      <c r="T3" s="6"/>
      <c r="U3" s="7"/>
    </row>
    <row r="4" spans="1:21" ht="51.75" customHeight="1" thickTop="1" x14ac:dyDescent="0.2">
      <c r="B4" s="34" t="s">
        <v>5</v>
      </c>
      <c r="C4" s="35" t="s">
        <v>107</v>
      </c>
      <c r="D4" s="101" t="s">
        <v>108</v>
      </c>
      <c r="E4" s="101"/>
      <c r="F4" s="101"/>
      <c r="G4" s="101"/>
      <c r="H4" s="101"/>
      <c r="I4" s="36"/>
      <c r="J4" s="37" t="s">
        <v>8</v>
      </c>
      <c r="K4" s="38" t="s">
        <v>9</v>
      </c>
      <c r="L4" s="102" t="s">
        <v>10</v>
      </c>
      <c r="M4" s="102"/>
      <c r="N4" s="102"/>
      <c r="O4" s="102"/>
      <c r="P4" s="37" t="s">
        <v>11</v>
      </c>
      <c r="Q4" s="102" t="s">
        <v>109</v>
      </c>
      <c r="R4" s="102"/>
      <c r="S4" s="37" t="s">
        <v>13</v>
      </c>
      <c r="T4" s="102"/>
      <c r="U4" s="104"/>
    </row>
    <row r="5" spans="1:21" ht="15.75" customHeight="1" x14ac:dyDescent="0.2">
      <c r="B5" s="106" t="s">
        <v>14</v>
      </c>
      <c r="C5" s="107"/>
      <c r="D5" s="107"/>
      <c r="E5" s="107"/>
      <c r="F5" s="107"/>
      <c r="G5" s="107"/>
      <c r="H5" s="107"/>
      <c r="I5" s="107"/>
      <c r="J5" s="107"/>
      <c r="K5" s="107"/>
      <c r="L5" s="107"/>
      <c r="M5" s="107"/>
      <c r="N5" s="107"/>
      <c r="O5" s="107"/>
      <c r="P5" s="107"/>
      <c r="Q5" s="107"/>
      <c r="R5" s="107"/>
      <c r="S5" s="107"/>
      <c r="T5" s="107"/>
      <c r="U5" s="108"/>
    </row>
    <row r="6" spans="1:21" ht="90" customHeight="1" thickBot="1" x14ac:dyDescent="0.25">
      <c r="B6" s="39" t="s">
        <v>15</v>
      </c>
      <c r="C6" s="75" t="s">
        <v>16</v>
      </c>
      <c r="D6" s="75"/>
      <c r="E6" s="75"/>
      <c r="F6" s="75"/>
      <c r="G6" s="75"/>
      <c r="H6" s="40"/>
      <c r="I6" s="40"/>
      <c r="J6" s="40" t="s">
        <v>17</v>
      </c>
      <c r="K6" s="75" t="s">
        <v>110</v>
      </c>
      <c r="L6" s="75"/>
      <c r="M6" s="75"/>
      <c r="N6" s="41"/>
      <c r="O6" s="40" t="s">
        <v>19</v>
      </c>
      <c r="P6" s="75" t="s">
        <v>111</v>
      </c>
      <c r="Q6" s="75"/>
      <c r="R6" s="42"/>
      <c r="S6" s="40" t="s">
        <v>21</v>
      </c>
      <c r="T6" s="75" t="s">
        <v>112</v>
      </c>
      <c r="U6" s="76"/>
    </row>
    <row r="7" spans="1:21" ht="17.25" customHeight="1" thickTop="1" thickBot="1" x14ac:dyDescent="0.25">
      <c r="B7" s="4" t="s">
        <v>23</v>
      </c>
      <c r="C7" s="5"/>
      <c r="D7" s="5"/>
      <c r="E7" s="5"/>
      <c r="F7" s="5"/>
      <c r="G7" s="5"/>
      <c r="H7" s="6"/>
      <c r="I7" s="6"/>
      <c r="J7" s="6"/>
      <c r="K7" s="6"/>
      <c r="L7" s="6"/>
      <c r="M7" s="6"/>
      <c r="N7" s="6"/>
      <c r="O7" s="6"/>
      <c r="P7" s="6"/>
      <c r="Q7" s="6"/>
      <c r="R7" s="6"/>
      <c r="S7" s="6"/>
      <c r="T7" s="6"/>
      <c r="U7" s="7"/>
    </row>
    <row r="8" spans="1:21" ht="16.5" customHeight="1" thickTop="1" x14ac:dyDescent="0.2">
      <c r="B8" s="77" t="s">
        <v>24</v>
      </c>
      <c r="C8" s="80" t="s">
        <v>25</v>
      </c>
      <c r="D8" s="80"/>
      <c r="E8" s="80"/>
      <c r="F8" s="80"/>
      <c r="G8" s="80"/>
      <c r="H8" s="81"/>
      <c r="I8" s="86" t="s">
        <v>26</v>
      </c>
      <c r="J8" s="87"/>
      <c r="K8" s="87"/>
      <c r="L8" s="87"/>
      <c r="M8" s="87"/>
      <c r="N8" s="87"/>
      <c r="O8" s="87"/>
      <c r="P8" s="87"/>
      <c r="Q8" s="87"/>
      <c r="R8" s="87"/>
      <c r="S8" s="88"/>
      <c r="T8" s="89" t="s">
        <v>27</v>
      </c>
      <c r="U8" s="90"/>
    </row>
    <row r="9" spans="1:21" ht="19.5" customHeight="1" x14ac:dyDescent="0.2">
      <c r="B9" s="78"/>
      <c r="C9" s="82"/>
      <c r="D9" s="82"/>
      <c r="E9" s="82"/>
      <c r="F9" s="82"/>
      <c r="G9" s="82"/>
      <c r="H9" s="83"/>
      <c r="I9" s="91" t="s">
        <v>28</v>
      </c>
      <c r="J9" s="80"/>
      <c r="K9" s="80"/>
      <c r="L9" s="80" t="s">
        <v>29</v>
      </c>
      <c r="M9" s="80"/>
      <c r="N9" s="80"/>
      <c r="O9" s="80"/>
      <c r="P9" s="80" t="s">
        <v>30</v>
      </c>
      <c r="Q9" s="80" t="s">
        <v>31</v>
      </c>
      <c r="R9" s="94" t="s">
        <v>32</v>
      </c>
      <c r="S9" s="95"/>
      <c r="T9" s="80" t="s">
        <v>33</v>
      </c>
      <c r="U9" s="96" t="s">
        <v>34</v>
      </c>
    </row>
    <row r="10" spans="1:21" ht="41.25" customHeight="1" thickBot="1" x14ac:dyDescent="0.25">
      <c r="B10" s="79"/>
      <c r="C10" s="84"/>
      <c r="D10" s="84"/>
      <c r="E10" s="84"/>
      <c r="F10" s="84"/>
      <c r="G10" s="84"/>
      <c r="H10" s="85"/>
      <c r="I10" s="92"/>
      <c r="J10" s="93"/>
      <c r="K10" s="93"/>
      <c r="L10" s="93"/>
      <c r="M10" s="93"/>
      <c r="N10" s="93"/>
      <c r="O10" s="93"/>
      <c r="P10" s="93"/>
      <c r="Q10" s="93"/>
      <c r="R10" s="9" t="s">
        <v>35</v>
      </c>
      <c r="S10" s="10" t="s">
        <v>36</v>
      </c>
      <c r="T10" s="93"/>
      <c r="U10" s="97"/>
    </row>
    <row r="11" spans="1:21" ht="125.25" customHeight="1" thickTop="1" thickBot="1" x14ac:dyDescent="0.25">
      <c r="A11" s="11"/>
      <c r="B11" s="12" t="s">
        <v>37</v>
      </c>
      <c r="C11" s="67" t="s">
        <v>113</v>
      </c>
      <c r="D11" s="67"/>
      <c r="E11" s="67"/>
      <c r="F11" s="67"/>
      <c r="G11" s="67"/>
      <c r="H11" s="67"/>
      <c r="I11" s="67" t="s">
        <v>114</v>
      </c>
      <c r="J11" s="67"/>
      <c r="K11" s="67"/>
      <c r="L11" s="67" t="s">
        <v>115</v>
      </c>
      <c r="M11" s="67"/>
      <c r="N11" s="67"/>
      <c r="O11" s="67"/>
      <c r="P11" s="13" t="s">
        <v>41</v>
      </c>
      <c r="Q11" s="13" t="s">
        <v>81</v>
      </c>
      <c r="R11" s="45">
        <v>100</v>
      </c>
      <c r="S11" s="45">
        <v>100</v>
      </c>
      <c r="T11" s="45">
        <v>71.48</v>
      </c>
      <c r="U11" s="50">
        <f>71.48</f>
        <v>71.48</v>
      </c>
    </row>
    <row r="12" spans="1:21" ht="98.25" customHeight="1" thickTop="1" thickBot="1" x14ac:dyDescent="0.25">
      <c r="A12" s="11"/>
      <c r="B12" s="12" t="s">
        <v>43</v>
      </c>
      <c r="C12" s="67" t="s">
        <v>116</v>
      </c>
      <c r="D12" s="67"/>
      <c r="E12" s="67"/>
      <c r="F12" s="67"/>
      <c r="G12" s="67"/>
      <c r="H12" s="67"/>
      <c r="I12" s="67" t="s">
        <v>117</v>
      </c>
      <c r="J12" s="67"/>
      <c r="K12" s="67"/>
      <c r="L12" s="67" t="s">
        <v>118</v>
      </c>
      <c r="M12" s="67"/>
      <c r="N12" s="67"/>
      <c r="O12" s="67"/>
      <c r="P12" s="13" t="s">
        <v>119</v>
      </c>
      <c r="Q12" s="13" t="s">
        <v>120</v>
      </c>
      <c r="R12" s="47" t="s">
        <v>49</v>
      </c>
      <c r="S12" s="45">
        <v>12000</v>
      </c>
      <c r="T12" s="45">
        <v>12000</v>
      </c>
      <c r="U12" s="50">
        <f>100</f>
        <v>100</v>
      </c>
    </row>
    <row r="13" spans="1:21" ht="108" customHeight="1" thickTop="1" x14ac:dyDescent="0.2">
      <c r="A13" s="11"/>
      <c r="B13" s="12" t="s">
        <v>50</v>
      </c>
      <c r="C13" s="67" t="s">
        <v>121</v>
      </c>
      <c r="D13" s="67"/>
      <c r="E13" s="67"/>
      <c r="F13" s="67"/>
      <c r="G13" s="67"/>
      <c r="H13" s="67"/>
      <c r="I13" s="67" t="s">
        <v>122</v>
      </c>
      <c r="J13" s="67"/>
      <c r="K13" s="67"/>
      <c r="L13" s="67" t="s">
        <v>123</v>
      </c>
      <c r="M13" s="67"/>
      <c r="N13" s="67"/>
      <c r="O13" s="67"/>
      <c r="P13" s="13" t="s">
        <v>41</v>
      </c>
      <c r="Q13" s="13" t="s">
        <v>85</v>
      </c>
      <c r="R13" s="45">
        <v>100</v>
      </c>
      <c r="S13" s="45">
        <v>100</v>
      </c>
      <c r="T13" s="45">
        <v>100</v>
      </c>
      <c r="U13" s="50">
        <f>100</f>
        <v>100</v>
      </c>
    </row>
    <row r="14" spans="1:21" ht="138.75" customHeight="1" x14ac:dyDescent="0.2">
      <c r="A14" s="11"/>
      <c r="B14" s="31" t="s">
        <v>93</v>
      </c>
      <c r="C14" s="105" t="s">
        <v>124</v>
      </c>
      <c r="D14" s="105"/>
      <c r="E14" s="105"/>
      <c r="F14" s="105"/>
      <c r="G14" s="105"/>
      <c r="H14" s="105"/>
      <c r="I14" s="105" t="s">
        <v>125</v>
      </c>
      <c r="J14" s="105"/>
      <c r="K14" s="105"/>
      <c r="L14" s="105" t="s">
        <v>126</v>
      </c>
      <c r="M14" s="105"/>
      <c r="N14" s="105"/>
      <c r="O14" s="105"/>
      <c r="P14" s="32" t="s">
        <v>127</v>
      </c>
      <c r="Q14" s="32" t="s">
        <v>42</v>
      </c>
      <c r="R14" s="48">
        <v>100</v>
      </c>
      <c r="S14" s="48">
        <v>100</v>
      </c>
      <c r="T14" s="48">
        <v>0</v>
      </c>
      <c r="U14" s="51">
        <f>0</f>
        <v>0</v>
      </c>
    </row>
    <row r="15" spans="1:21" ht="75" customHeight="1" x14ac:dyDescent="0.2">
      <c r="A15" s="11"/>
      <c r="B15" s="31" t="s">
        <v>93</v>
      </c>
      <c r="C15" s="105" t="s">
        <v>128</v>
      </c>
      <c r="D15" s="105"/>
      <c r="E15" s="105"/>
      <c r="F15" s="105"/>
      <c r="G15" s="105"/>
      <c r="H15" s="105"/>
      <c r="I15" s="105" t="s">
        <v>129</v>
      </c>
      <c r="J15" s="105"/>
      <c r="K15" s="105"/>
      <c r="L15" s="105" t="s">
        <v>130</v>
      </c>
      <c r="M15" s="105"/>
      <c r="N15" s="105"/>
      <c r="O15" s="105"/>
      <c r="P15" s="32" t="s">
        <v>119</v>
      </c>
      <c r="Q15" s="32" t="s">
        <v>85</v>
      </c>
      <c r="R15" s="48" t="s">
        <v>49</v>
      </c>
      <c r="S15" s="48">
        <v>42500</v>
      </c>
      <c r="T15" s="48">
        <v>42888</v>
      </c>
      <c r="U15" s="51">
        <f>101.28</f>
        <v>101.28</v>
      </c>
    </row>
    <row r="16" spans="1:21" ht="123.75" customHeight="1" thickBot="1" x14ac:dyDescent="0.25">
      <c r="A16" s="11"/>
      <c r="B16" s="31" t="s">
        <v>93</v>
      </c>
      <c r="C16" s="105" t="s">
        <v>131</v>
      </c>
      <c r="D16" s="105"/>
      <c r="E16" s="105"/>
      <c r="F16" s="105"/>
      <c r="G16" s="105"/>
      <c r="H16" s="105"/>
      <c r="I16" s="105" t="s">
        <v>132</v>
      </c>
      <c r="J16" s="105"/>
      <c r="K16" s="105"/>
      <c r="L16" s="105" t="s">
        <v>133</v>
      </c>
      <c r="M16" s="105"/>
      <c r="N16" s="105"/>
      <c r="O16" s="105"/>
      <c r="P16" s="32" t="s">
        <v>41</v>
      </c>
      <c r="Q16" s="32" t="s">
        <v>134</v>
      </c>
      <c r="R16" s="48">
        <v>100</v>
      </c>
      <c r="S16" s="48">
        <v>100</v>
      </c>
      <c r="T16" s="48">
        <v>85</v>
      </c>
      <c r="U16" s="51">
        <f>85</f>
        <v>85</v>
      </c>
    </row>
    <row r="17" spans="1:22" ht="99" customHeight="1" thickTop="1" x14ac:dyDescent="0.2">
      <c r="A17" s="11"/>
      <c r="B17" s="12" t="s">
        <v>55</v>
      </c>
      <c r="C17" s="67" t="s">
        <v>135</v>
      </c>
      <c r="D17" s="67"/>
      <c r="E17" s="67"/>
      <c r="F17" s="67"/>
      <c r="G17" s="67"/>
      <c r="H17" s="67"/>
      <c r="I17" s="67" t="s">
        <v>136</v>
      </c>
      <c r="J17" s="67"/>
      <c r="K17" s="67"/>
      <c r="L17" s="67" t="s">
        <v>137</v>
      </c>
      <c r="M17" s="67"/>
      <c r="N17" s="67"/>
      <c r="O17" s="67"/>
      <c r="P17" s="13" t="s">
        <v>127</v>
      </c>
      <c r="Q17" s="13" t="s">
        <v>92</v>
      </c>
      <c r="R17" s="45" t="s">
        <v>49</v>
      </c>
      <c r="S17" s="45">
        <v>12</v>
      </c>
      <c r="T17" s="45">
        <v>12</v>
      </c>
      <c r="U17" s="50">
        <f>100</f>
        <v>100</v>
      </c>
    </row>
    <row r="18" spans="1:22" ht="85.5" customHeight="1" x14ac:dyDescent="0.2">
      <c r="A18" s="11"/>
      <c r="B18" s="31" t="s">
        <v>93</v>
      </c>
      <c r="C18" s="105" t="s">
        <v>138</v>
      </c>
      <c r="D18" s="105"/>
      <c r="E18" s="105"/>
      <c r="F18" s="105"/>
      <c r="G18" s="105"/>
      <c r="H18" s="105"/>
      <c r="I18" s="105" t="s">
        <v>139</v>
      </c>
      <c r="J18" s="105"/>
      <c r="K18" s="105"/>
      <c r="L18" s="105" t="s">
        <v>140</v>
      </c>
      <c r="M18" s="105"/>
      <c r="N18" s="105"/>
      <c r="O18" s="105"/>
      <c r="P18" s="32" t="s">
        <v>41</v>
      </c>
      <c r="Q18" s="32" t="s">
        <v>141</v>
      </c>
      <c r="R18" s="48">
        <v>100</v>
      </c>
      <c r="S18" s="48">
        <v>100</v>
      </c>
      <c r="T18" s="48">
        <v>101.12</v>
      </c>
      <c r="U18" s="51">
        <f>101.12</f>
        <v>101.12</v>
      </c>
    </row>
    <row r="19" spans="1:22" ht="118.5" customHeight="1" x14ac:dyDescent="0.2">
      <c r="A19" s="11"/>
      <c r="B19" s="31" t="s">
        <v>93</v>
      </c>
      <c r="C19" s="105" t="s">
        <v>142</v>
      </c>
      <c r="D19" s="105"/>
      <c r="E19" s="105"/>
      <c r="F19" s="105"/>
      <c r="G19" s="105"/>
      <c r="H19" s="105"/>
      <c r="I19" s="105" t="s">
        <v>143</v>
      </c>
      <c r="J19" s="105"/>
      <c r="K19" s="105"/>
      <c r="L19" s="105" t="s">
        <v>144</v>
      </c>
      <c r="M19" s="105"/>
      <c r="N19" s="105"/>
      <c r="O19" s="105"/>
      <c r="P19" s="32" t="s">
        <v>145</v>
      </c>
      <c r="Q19" s="32" t="s">
        <v>92</v>
      </c>
      <c r="R19" s="48">
        <v>15000</v>
      </c>
      <c r="S19" s="48">
        <v>100</v>
      </c>
      <c r="T19" s="48">
        <v>100</v>
      </c>
      <c r="U19" s="51">
        <f>100</f>
        <v>100</v>
      </c>
    </row>
    <row r="20" spans="1:22" ht="103.5" customHeight="1" thickBot="1" x14ac:dyDescent="0.25">
      <c r="A20" s="11"/>
      <c r="B20" s="31" t="s">
        <v>93</v>
      </c>
      <c r="C20" s="105" t="s">
        <v>146</v>
      </c>
      <c r="D20" s="105"/>
      <c r="E20" s="105"/>
      <c r="F20" s="105"/>
      <c r="G20" s="105"/>
      <c r="H20" s="105"/>
      <c r="I20" s="105" t="s">
        <v>147</v>
      </c>
      <c r="J20" s="105"/>
      <c r="K20" s="105"/>
      <c r="L20" s="105" t="s">
        <v>148</v>
      </c>
      <c r="M20" s="105"/>
      <c r="N20" s="105"/>
      <c r="O20" s="105"/>
      <c r="P20" s="32" t="s">
        <v>149</v>
      </c>
      <c r="Q20" s="32" t="s">
        <v>92</v>
      </c>
      <c r="R20" s="48" t="s">
        <v>49</v>
      </c>
      <c r="S20" s="48">
        <v>8</v>
      </c>
      <c r="T20" s="48">
        <v>0</v>
      </c>
      <c r="U20" s="51">
        <f>0</f>
        <v>0</v>
      </c>
    </row>
    <row r="21" spans="1:22" ht="14.25" customHeight="1" thickTop="1" thickBot="1" x14ac:dyDescent="0.25">
      <c r="B21" s="4" t="s">
        <v>59</v>
      </c>
      <c r="C21" s="5"/>
      <c r="D21" s="5"/>
      <c r="E21" s="5"/>
      <c r="F21" s="5"/>
      <c r="G21" s="5"/>
      <c r="H21" s="6"/>
      <c r="I21" s="6"/>
      <c r="J21" s="6"/>
      <c r="K21" s="6"/>
      <c r="L21" s="6"/>
      <c r="M21" s="6"/>
      <c r="N21" s="6"/>
      <c r="O21" s="6"/>
      <c r="P21" s="6"/>
      <c r="Q21" s="6"/>
      <c r="R21" s="6"/>
      <c r="S21" s="6"/>
      <c r="T21" s="6"/>
      <c r="U21" s="7"/>
      <c r="V21" s="14"/>
    </row>
    <row r="22" spans="1:22" ht="26.25" customHeight="1" thickTop="1" x14ac:dyDescent="0.2">
      <c r="B22" s="15"/>
      <c r="C22" s="16"/>
      <c r="D22" s="16"/>
      <c r="E22" s="16"/>
      <c r="F22" s="16"/>
      <c r="G22" s="16"/>
      <c r="H22" s="17"/>
      <c r="I22" s="17"/>
      <c r="J22" s="17"/>
      <c r="K22" s="17"/>
      <c r="L22" s="17"/>
      <c r="M22" s="17"/>
      <c r="N22" s="17"/>
      <c r="O22" s="17"/>
      <c r="P22" s="17"/>
      <c r="Q22" s="17"/>
      <c r="R22" s="18"/>
      <c r="S22" s="19" t="s">
        <v>32</v>
      </c>
      <c r="T22" s="19" t="s">
        <v>60</v>
      </c>
      <c r="U22" s="8" t="s">
        <v>61</v>
      </c>
    </row>
    <row r="23" spans="1:22" ht="39.75" customHeight="1" thickBot="1" x14ac:dyDescent="0.25">
      <c r="B23" s="20"/>
      <c r="C23" s="21"/>
      <c r="D23" s="21"/>
      <c r="E23" s="21"/>
      <c r="F23" s="21"/>
      <c r="G23" s="21"/>
      <c r="H23" s="22"/>
      <c r="I23" s="22"/>
      <c r="J23" s="22"/>
      <c r="K23" s="22"/>
      <c r="L23" s="22"/>
      <c r="M23" s="22"/>
      <c r="N23" s="22"/>
      <c r="O23" s="22"/>
      <c r="P23" s="22"/>
      <c r="Q23" s="22"/>
      <c r="R23" s="22"/>
      <c r="S23" s="23" t="s">
        <v>62</v>
      </c>
      <c r="T23" s="24" t="s">
        <v>62</v>
      </c>
      <c r="U23" s="24" t="s">
        <v>63</v>
      </c>
    </row>
    <row r="24" spans="1:22" ht="17.25" customHeight="1" thickBot="1" x14ac:dyDescent="0.25">
      <c r="B24" s="68" t="s">
        <v>64</v>
      </c>
      <c r="C24" s="69"/>
      <c r="D24" s="69"/>
      <c r="E24" s="25"/>
      <c r="F24" s="25"/>
      <c r="G24" s="25"/>
      <c r="H24" s="26"/>
      <c r="I24" s="26"/>
      <c r="J24" s="26"/>
      <c r="K24" s="26"/>
      <c r="L24" s="26"/>
      <c r="M24" s="26"/>
      <c r="N24" s="26"/>
      <c r="O24" s="26"/>
      <c r="P24" s="27"/>
      <c r="Q24" s="27"/>
      <c r="R24" s="27"/>
      <c r="S24" s="54">
        <v>16487.12</v>
      </c>
      <c r="T24" s="54">
        <v>10209.74</v>
      </c>
      <c r="U24" s="52">
        <f>+IF(ISERR(T24/S24*100),"N/A",ROUND(T24/S24*100,1))</f>
        <v>61.9</v>
      </c>
    </row>
    <row r="25" spans="1:22" ht="17.25" customHeight="1" thickBot="1" x14ac:dyDescent="0.25">
      <c r="B25" s="70" t="s">
        <v>65</v>
      </c>
      <c r="C25" s="71"/>
      <c r="D25" s="71"/>
      <c r="E25" s="28"/>
      <c r="F25" s="28"/>
      <c r="G25" s="28"/>
      <c r="H25" s="29"/>
      <c r="I25" s="29"/>
      <c r="J25" s="29"/>
      <c r="K25" s="29"/>
      <c r="L25" s="29"/>
      <c r="M25" s="29"/>
      <c r="N25" s="29"/>
      <c r="O25" s="29"/>
      <c r="P25" s="30"/>
      <c r="Q25" s="30"/>
      <c r="R25" s="30"/>
      <c r="S25" s="54">
        <v>10210.14</v>
      </c>
      <c r="T25" s="54">
        <v>10209.74</v>
      </c>
      <c r="U25" s="52">
        <f>+IF(ISERR(T25/S25*100),"N/A",ROUND(T25/S25*100,1))</f>
        <v>100</v>
      </c>
    </row>
    <row r="26" spans="1:22" ht="20.25" customHeight="1" thickTop="1" thickBot="1" x14ac:dyDescent="0.25">
      <c r="B26" s="4" t="s">
        <v>66</v>
      </c>
      <c r="C26" s="5"/>
      <c r="D26" s="5"/>
      <c r="E26" s="5"/>
      <c r="F26" s="5"/>
      <c r="G26" s="5"/>
      <c r="H26" s="6"/>
      <c r="I26" s="6"/>
      <c r="J26" s="6"/>
      <c r="K26" s="6"/>
      <c r="L26" s="6"/>
      <c r="M26" s="6"/>
      <c r="N26" s="6"/>
      <c r="O26" s="6"/>
      <c r="P26" s="6"/>
      <c r="Q26" s="6"/>
      <c r="R26" s="6"/>
      <c r="S26" s="6"/>
      <c r="T26" s="6"/>
      <c r="U26" s="7"/>
    </row>
    <row r="27" spans="1:22" ht="44.25" customHeight="1" thickTop="1" x14ac:dyDescent="0.2">
      <c r="B27" s="72" t="s">
        <v>67</v>
      </c>
      <c r="C27" s="73"/>
      <c r="D27" s="73"/>
      <c r="E27" s="73"/>
      <c r="F27" s="73"/>
      <c r="G27" s="73"/>
      <c r="H27" s="73"/>
      <c r="I27" s="73"/>
      <c r="J27" s="73"/>
      <c r="K27" s="73"/>
      <c r="L27" s="73"/>
      <c r="M27" s="73"/>
      <c r="N27" s="73"/>
      <c r="O27" s="73"/>
      <c r="P27" s="73"/>
      <c r="Q27" s="73"/>
      <c r="R27" s="73"/>
      <c r="S27" s="73"/>
      <c r="T27" s="73"/>
      <c r="U27" s="74"/>
    </row>
    <row r="28" spans="1:22" ht="82.5" customHeight="1" x14ac:dyDescent="0.2">
      <c r="B28" s="61" t="s">
        <v>150</v>
      </c>
      <c r="C28" s="62"/>
      <c r="D28" s="62"/>
      <c r="E28" s="62"/>
      <c r="F28" s="62"/>
      <c r="G28" s="62"/>
      <c r="H28" s="62"/>
      <c r="I28" s="62"/>
      <c r="J28" s="62"/>
      <c r="K28" s="62"/>
      <c r="L28" s="62"/>
      <c r="M28" s="62"/>
      <c r="N28" s="62"/>
      <c r="O28" s="62"/>
      <c r="P28" s="62"/>
      <c r="Q28" s="62"/>
      <c r="R28" s="62"/>
      <c r="S28" s="62"/>
      <c r="T28" s="62"/>
      <c r="U28" s="63"/>
    </row>
    <row r="29" spans="1:22" ht="78.75" customHeight="1" x14ac:dyDescent="0.2">
      <c r="B29" s="61" t="s">
        <v>151</v>
      </c>
      <c r="C29" s="62"/>
      <c r="D29" s="62"/>
      <c r="E29" s="62"/>
      <c r="F29" s="62"/>
      <c r="G29" s="62"/>
      <c r="H29" s="62"/>
      <c r="I29" s="62"/>
      <c r="J29" s="62"/>
      <c r="K29" s="62"/>
      <c r="L29" s="62"/>
      <c r="M29" s="62"/>
      <c r="N29" s="62"/>
      <c r="O29" s="62"/>
      <c r="P29" s="62"/>
      <c r="Q29" s="62"/>
      <c r="R29" s="62"/>
      <c r="S29" s="62"/>
      <c r="T29" s="62"/>
      <c r="U29" s="63"/>
    </row>
    <row r="30" spans="1:22" ht="66" customHeight="1" x14ac:dyDescent="0.2">
      <c r="B30" s="61" t="s">
        <v>152</v>
      </c>
      <c r="C30" s="62"/>
      <c r="D30" s="62"/>
      <c r="E30" s="62"/>
      <c r="F30" s="62"/>
      <c r="G30" s="62"/>
      <c r="H30" s="62"/>
      <c r="I30" s="62"/>
      <c r="J30" s="62"/>
      <c r="K30" s="62"/>
      <c r="L30" s="62"/>
      <c r="M30" s="62"/>
      <c r="N30" s="62"/>
      <c r="O30" s="62"/>
      <c r="P30" s="62"/>
      <c r="Q30" s="62"/>
      <c r="R30" s="62"/>
      <c r="S30" s="62"/>
      <c r="T30" s="62"/>
      <c r="U30" s="63"/>
    </row>
    <row r="31" spans="1:22" ht="75" customHeight="1" x14ac:dyDescent="0.2">
      <c r="B31" s="61" t="s">
        <v>153</v>
      </c>
      <c r="C31" s="62"/>
      <c r="D31" s="62"/>
      <c r="E31" s="62"/>
      <c r="F31" s="62"/>
      <c r="G31" s="62"/>
      <c r="H31" s="62"/>
      <c r="I31" s="62"/>
      <c r="J31" s="62"/>
      <c r="K31" s="62"/>
      <c r="L31" s="62"/>
      <c r="M31" s="62"/>
      <c r="N31" s="62"/>
      <c r="O31" s="62"/>
      <c r="P31" s="62"/>
      <c r="Q31" s="62"/>
      <c r="R31" s="62"/>
      <c r="S31" s="62"/>
      <c r="T31" s="62"/>
      <c r="U31" s="63"/>
    </row>
    <row r="32" spans="1:22" ht="78.95" customHeight="1" x14ac:dyDescent="0.2">
      <c r="B32" s="61" t="s">
        <v>154</v>
      </c>
      <c r="C32" s="62"/>
      <c r="D32" s="62"/>
      <c r="E32" s="62"/>
      <c r="F32" s="62"/>
      <c r="G32" s="62"/>
      <c r="H32" s="62"/>
      <c r="I32" s="62"/>
      <c r="J32" s="62"/>
      <c r="K32" s="62"/>
      <c r="L32" s="62"/>
      <c r="M32" s="62"/>
      <c r="N32" s="62"/>
      <c r="O32" s="62"/>
      <c r="P32" s="62"/>
      <c r="Q32" s="62"/>
      <c r="R32" s="62"/>
      <c r="S32" s="62"/>
      <c r="T32" s="62"/>
      <c r="U32" s="63"/>
    </row>
    <row r="33" spans="2:21" ht="117.75" customHeight="1" x14ac:dyDescent="0.2">
      <c r="B33" s="61" t="s">
        <v>193</v>
      </c>
      <c r="C33" s="62"/>
      <c r="D33" s="62"/>
      <c r="E33" s="62"/>
      <c r="F33" s="62"/>
      <c r="G33" s="62"/>
      <c r="H33" s="62"/>
      <c r="I33" s="62"/>
      <c r="J33" s="62"/>
      <c r="K33" s="62"/>
      <c r="L33" s="62"/>
      <c r="M33" s="62"/>
      <c r="N33" s="62"/>
      <c r="O33" s="62"/>
      <c r="P33" s="62"/>
      <c r="Q33" s="62"/>
      <c r="R33" s="62"/>
      <c r="S33" s="62"/>
      <c r="T33" s="62"/>
      <c r="U33" s="63"/>
    </row>
    <row r="34" spans="2:21" ht="69" customHeight="1" x14ac:dyDescent="0.2">
      <c r="B34" s="61" t="s">
        <v>155</v>
      </c>
      <c r="C34" s="62"/>
      <c r="D34" s="62"/>
      <c r="E34" s="62"/>
      <c r="F34" s="62"/>
      <c r="G34" s="62"/>
      <c r="H34" s="62"/>
      <c r="I34" s="62"/>
      <c r="J34" s="62"/>
      <c r="K34" s="62"/>
      <c r="L34" s="62"/>
      <c r="M34" s="62"/>
      <c r="N34" s="62"/>
      <c r="O34" s="62"/>
      <c r="P34" s="62"/>
      <c r="Q34" s="62"/>
      <c r="R34" s="62"/>
      <c r="S34" s="62"/>
      <c r="T34" s="62"/>
      <c r="U34" s="63"/>
    </row>
    <row r="35" spans="2:21" ht="125.25" customHeight="1" x14ac:dyDescent="0.2">
      <c r="B35" s="61" t="s">
        <v>156</v>
      </c>
      <c r="C35" s="62"/>
      <c r="D35" s="62"/>
      <c r="E35" s="62"/>
      <c r="F35" s="62"/>
      <c r="G35" s="62"/>
      <c r="H35" s="62"/>
      <c r="I35" s="62"/>
      <c r="J35" s="62"/>
      <c r="K35" s="62"/>
      <c r="L35" s="62"/>
      <c r="M35" s="62"/>
      <c r="N35" s="62"/>
      <c r="O35" s="62"/>
      <c r="P35" s="62"/>
      <c r="Q35" s="62"/>
      <c r="R35" s="62"/>
      <c r="S35" s="62"/>
      <c r="T35" s="62"/>
      <c r="U35" s="63"/>
    </row>
    <row r="36" spans="2:21" ht="68.25" customHeight="1" x14ac:dyDescent="0.2">
      <c r="B36" s="61" t="s">
        <v>157</v>
      </c>
      <c r="C36" s="62"/>
      <c r="D36" s="62"/>
      <c r="E36" s="62"/>
      <c r="F36" s="62"/>
      <c r="G36" s="62"/>
      <c r="H36" s="62"/>
      <c r="I36" s="62"/>
      <c r="J36" s="62"/>
      <c r="K36" s="62"/>
      <c r="L36" s="62"/>
      <c r="M36" s="62"/>
      <c r="N36" s="62"/>
      <c r="O36" s="62"/>
      <c r="P36" s="62"/>
      <c r="Q36" s="62"/>
      <c r="R36" s="62"/>
      <c r="S36" s="62"/>
      <c r="T36" s="62"/>
      <c r="U36" s="63"/>
    </row>
    <row r="37" spans="2:21" ht="78" customHeight="1" thickBot="1" x14ac:dyDescent="0.25">
      <c r="B37" s="64" t="s">
        <v>158</v>
      </c>
      <c r="C37" s="65"/>
      <c r="D37" s="65"/>
      <c r="E37" s="65"/>
      <c r="F37" s="65"/>
      <c r="G37" s="65"/>
      <c r="H37" s="65"/>
      <c r="I37" s="65"/>
      <c r="J37" s="65"/>
      <c r="K37" s="65"/>
      <c r="L37" s="65"/>
      <c r="M37" s="65"/>
      <c r="N37" s="65"/>
      <c r="O37" s="65"/>
      <c r="P37" s="65"/>
      <c r="Q37" s="65"/>
      <c r="R37" s="65"/>
      <c r="S37" s="65"/>
      <c r="T37" s="65"/>
      <c r="U37" s="66"/>
    </row>
  </sheetData>
  <mergeCells count="64">
    <mergeCell ref="B5:U5"/>
    <mergeCell ref="B1:L1"/>
    <mergeCell ref="D4:H4"/>
    <mergeCell ref="L4:O4"/>
    <mergeCell ref="Q4:R4"/>
    <mergeCell ref="T4:U4"/>
    <mergeCell ref="P6:Q6"/>
    <mergeCell ref="T6:U6"/>
    <mergeCell ref="B8:B10"/>
    <mergeCell ref="C8:H10"/>
    <mergeCell ref="I8:S8"/>
    <mergeCell ref="T8:U8"/>
    <mergeCell ref="I9:K10"/>
    <mergeCell ref="L9:O10"/>
    <mergeCell ref="P9:P10"/>
    <mergeCell ref="Q9:Q10"/>
    <mergeCell ref="R9:S9"/>
    <mergeCell ref="T9:T10"/>
    <mergeCell ref="U9:U10"/>
    <mergeCell ref="C11:H11"/>
    <mergeCell ref="I11:K11"/>
    <mergeCell ref="L11:O11"/>
    <mergeCell ref="C6:G6"/>
    <mergeCell ref="K6:M6"/>
    <mergeCell ref="C12:H12"/>
    <mergeCell ref="I12:K12"/>
    <mergeCell ref="L12:O12"/>
    <mergeCell ref="C13:H13"/>
    <mergeCell ref="I13:K13"/>
    <mergeCell ref="L13:O13"/>
    <mergeCell ref="C14:H14"/>
    <mergeCell ref="I14:K14"/>
    <mergeCell ref="L14:O14"/>
    <mergeCell ref="C15:H15"/>
    <mergeCell ref="I15:K15"/>
    <mergeCell ref="L15:O15"/>
    <mergeCell ref="C16:H16"/>
    <mergeCell ref="I16:K16"/>
    <mergeCell ref="L16:O16"/>
    <mergeCell ref="C17:H17"/>
    <mergeCell ref="I17:K17"/>
    <mergeCell ref="L17:O17"/>
    <mergeCell ref="B27:U27"/>
    <mergeCell ref="C18:H18"/>
    <mergeCell ref="I18:K18"/>
    <mergeCell ref="L18:O18"/>
    <mergeCell ref="C19:H19"/>
    <mergeCell ref="I19:K19"/>
    <mergeCell ref="L19:O19"/>
    <mergeCell ref="C20:H20"/>
    <mergeCell ref="I20:K20"/>
    <mergeCell ref="L20:O20"/>
    <mergeCell ref="B24:D24"/>
    <mergeCell ref="B25:D25"/>
    <mergeCell ref="B34:U34"/>
    <mergeCell ref="B35:U35"/>
    <mergeCell ref="B36:U36"/>
    <mergeCell ref="B37:U37"/>
    <mergeCell ref="B28:U28"/>
    <mergeCell ref="B29:U29"/>
    <mergeCell ref="B30:U30"/>
    <mergeCell ref="B31:U31"/>
    <mergeCell ref="B32:U32"/>
    <mergeCell ref="B33:U33"/>
  </mergeCells>
  <printOptions horizontalCentered="1"/>
  <pageMargins left="0.78740157480314965" right="0.78740157480314965" top="0.98425196850393704" bottom="0.98425196850393704" header="0" footer="0.39370078740157483"/>
  <pageSetup scale="61" fitToHeight="10" orientation="landscape" r:id="rId1"/>
  <headerFooter>
    <oddFooter>&amp;R&amp;P de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29"/>
  <sheetViews>
    <sheetView zoomScale="80" zoomScaleNormal="80" zoomScaleSheetLayoutView="80" workbookViewId="0">
      <selection activeCell="K6" sqref="K6:M6"/>
    </sheetView>
  </sheetViews>
  <sheetFormatPr baseColWidth="10" defaultColWidth="10" defaultRowHeight="12.75" x14ac:dyDescent="0.2"/>
  <cols>
    <col min="1" max="1" width="3.5" style="1" customWidth="1"/>
    <col min="2" max="2" width="15.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11.25" style="1" customWidth="1"/>
    <col min="19" max="19" width="13" style="1" customWidth="1"/>
    <col min="20" max="20" width="10.75" style="1" customWidth="1"/>
    <col min="21" max="21" width="11.7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7" t="s">
        <v>0</v>
      </c>
      <c r="C1" s="57"/>
      <c r="D1" s="57"/>
      <c r="E1" s="57"/>
      <c r="F1" s="57"/>
      <c r="G1" s="57"/>
      <c r="H1" s="57"/>
      <c r="I1" s="57"/>
      <c r="J1" s="57"/>
      <c r="K1" s="57"/>
      <c r="L1" s="57"/>
      <c r="M1" s="3" t="s">
        <v>1</v>
      </c>
    </row>
    <row r="2" spans="1:21" ht="13.5" customHeight="1" thickBot="1" x14ac:dyDescent="0.25"/>
    <row r="3" spans="1:21" ht="17.25" customHeight="1" thickTop="1" thickBot="1" x14ac:dyDescent="0.25">
      <c r="B3" s="4" t="s">
        <v>4</v>
      </c>
      <c r="C3" s="5"/>
      <c r="D3" s="5"/>
      <c r="E3" s="5"/>
      <c r="F3" s="5"/>
      <c r="G3" s="5"/>
      <c r="H3" s="6"/>
      <c r="I3" s="6"/>
      <c r="J3" s="6"/>
      <c r="K3" s="6"/>
      <c r="L3" s="6"/>
      <c r="M3" s="6"/>
      <c r="N3" s="6"/>
      <c r="O3" s="6"/>
      <c r="P3" s="6"/>
      <c r="Q3" s="6"/>
      <c r="R3" s="6"/>
      <c r="S3" s="6"/>
      <c r="T3" s="6"/>
      <c r="U3" s="7"/>
    </row>
    <row r="4" spans="1:21" ht="78" customHeight="1" thickTop="1" x14ac:dyDescent="0.2">
      <c r="B4" s="34" t="s">
        <v>5</v>
      </c>
      <c r="C4" s="35" t="s">
        <v>159</v>
      </c>
      <c r="D4" s="101" t="s">
        <v>160</v>
      </c>
      <c r="E4" s="101"/>
      <c r="F4" s="101"/>
      <c r="G4" s="101"/>
      <c r="H4" s="101"/>
      <c r="I4" s="36"/>
      <c r="J4" s="37" t="s">
        <v>8</v>
      </c>
      <c r="K4" s="38" t="s">
        <v>9</v>
      </c>
      <c r="L4" s="102" t="s">
        <v>10</v>
      </c>
      <c r="M4" s="102"/>
      <c r="N4" s="102"/>
      <c r="O4" s="102"/>
      <c r="P4" s="37" t="s">
        <v>11</v>
      </c>
      <c r="Q4" s="102" t="s">
        <v>161</v>
      </c>
      <c r="R4" s="102"/>
      <c r="S4" s="37" t="s">
        <v>13</v>
      </c>
      <c r="T4" s="102"/>
      <c r="U4" s="104"/>
    </row>
    <row r="5" spans="1:21" ht="15.75" customHeight="1" x14ac:dyDescent="0.2">
      <c r="B5" s="106" t="s">
        <v>14</v>
      </c>
      <c r="C5" s="107"/>
      <c r="D5" s="107"/>
      <c r="E5" s="107"/>
      <c r="F5" s="107"/>
      <c r="G5" s="107"/>
      <c r="H5" s="107"/>
      <c r="I5" s="107"/>
      <c r="J5" s="107"/>
      <c r="K5" s="107"/>
      <c r="L5" s="107"/>
      <c r="M5" s="107"/>
      <c r="N5" s="107"/>
      <c r="O5" s="107"/>
      <c r="P5" s="107"/>
      <c r="Q5" s="107"/>
      <c r="R5" s="107"/>
      <c r="S5" s="107"/>
      <c r="T5" s="107"/>
      <c r="U5" s="108"/>
    </row>
    <row r="6" spans="1:21" ht="109.5" customHeight="1" thickBot="1" x14ac:dyDescent="0.25">
      <c r="B6" s="39" t="s">
        <v>15</v>
      </c>
      <c r="C6" s="75" t="s">
        <v>16</v>
      </c>
      <c r="D6" s="75"/>
      <c r="E6" s="75"/>
      <c r="F6" s="75"/>
      <c r="G6" s="75"/>
      <c r="H6" s="40"/>
      <c r="I6" s="40"/>
      <c r="J6" s="40" t="s">
        <v>17</v>
      </c>
      <c r="K6" s="75" t="s">
        <v>162</v>
      </c>
      <c r="L6" s="75"/>
      <c r="M6" s="75"/>
      <c r="N6" s="41"/>
      <c r="O6" s="40" t="s">
        <v>19</v>
      </c>
      <c r="P6" s="75" t="s">
        <v>163</v>
      </c>
      <c r="Q6" s="75"/>
      <c r="R6" s="42"/>
      <c r="S6" s="40" t="s">
        <v>21</v>
      </c>
      <c r="T6" s="75" t="s">
        <v>164</v>
      </c>
      <c r="U6" s="76"/>
    </row>
    <row r="7" spans="1:21" ht="17.25" customHeight="1" thickTop="1" thickBot="1" x14ac:dyDescent="0.25">
      <c r="B7" s="4" t="s">
        <v>23</v>
      </c>
      <c r="C7" s="5"/>
      <c r="D7" s="5"/>
      <c r="E7" s="5"/>
      <c r="F7" s="5"/>
      <c r="G7" s="5"/>
      <c r="H7" s="6"/>
      <c r="I7" s="6"/>
      <c r="J7" s="6"/>
      <c r="K7" s="6"/>
      <c r="L7" s="6"/>
      <c r="M7" s="6"/>
      <c r="N7" s="6"/>
      <c r="O7" s="6"/>
      <c r="P7" s="6"/>
      <c r="Q7" s="6"/>
      <c r="R7" s="6"/>
      <c r="S7" s="6"/>
      <c r="T7" s="6"/>
      <c r="U7" s="7"/>
    </row>
    <row r="8" spans="1:21" ht="16.5" customHeight="1" thickTop="1" x14ac:dyDescent="0.2">
      <c r="B8" s="77" t="s">
        <v>24</v>
      </c>
      <c r="C8" s="80" t="s">
        <v>25</v>
      </c>
      <c r="D8" s="80"/>
      <c r="E8" s="80"/>
      <c r="F8" s="80"/>
      <c r="G8" s="80"/>
      <c r="H8" s="81"/>
      <c r="I8" s="86" t="s">
        <v>26</v>
      </c>
      <c r="J8" s="87"/>
      <c r="K8" s="87"/>
      <c r="L8" s="87"/>
      <c r="M8" s="87"/>
      <c r="N8" s="87"/>
      <c r="O8" s="87"/>
      <c r="P8" s="87"/>
      <c r="Q8" s="87"/>
      <c r="R8" s="87"/>
      <c r="S8" s="88"/>
      <c r="T8" s="89" t="s">
        <v>27</v>
      </c>
      <c r="U8" s="90"/>
    </row>
    <row r="9" spans="1:21" ht="19.5" customHeight="1" x14ac:dyDescent="0.2">
      <c r="B9" s="78"/>
      <c r="C9" s="82"/>
      <c r="D9" s="82"/>
      <c r="E9" s="82"/>
      <c r="F9" s="82"/>
      <c r="G9" s="82"/>
      <c r="H9" s="83"/>
      <c r="I9" s="91" t="s">
        <v>28</v>
      </c>
      <c r="J9" s="80"/>
      <c r="K9" s="80"/>
      <c r="L9" s="80" t="s">
        <v>29</v>
      </c>
      <c r="M9" s="80"/>
      <c r="N9" s="80"/>
      <c r="O9" s="80"/>
      <c r="P9" s="80" t="s">
        <v>30</v>
      </c>
      <c r="Q9" s="80" t="s">
        <v>31</v>
      </c>
      <c r="R9" s="94" t="s">
        <v>32</v>
      </c>
      <c r="S9" s="95"/>
      <c r="T9" s="80" t="s">
        <v>33</v>
      </c>
      <c r="U9" s="96" t="s">
        <v>34</v>
      </c>
    </row>
    <row r="10" spans="1:21" ht="41.25" customHeight="1" thickBot="1" x14ac:dyDescent="0.25">
      <c r="B10" s="79"/>
      <c r="C10" s="84"/>
      <c r="D10" s="84"/>
      <c r="E10" s="84"/>
      <c r="F10" s="84"/>
      <c r="G10" s="84"/>
      <c r="H10" s="85"/>
      <c r="I10" s="92"/>
      <c r="J10" s="93"/>
      <c r="K10" s="93"/>
      <c r="L10" s="93"/>
      <c r="M10" s="93"/>
      <c r="N10" s="93"/>
      <c r="O10" s="93"/>
      <c r="P10" s="93"/>
      <c r="Q10" s="93"/>
      <c r="R10" s="9" t="s">
        <v>35</v>
      </c>
      <c r="S10" s="10" t="s">
        <v>36</v>
      </c>
      <c r="T10" s="93"/>
      <c r="U10" s="97"/>
    </row>
    <row r="11" spans="1:21" ht="114.75" customHeight="1" thickTop="1" thickBot="1" x14ac:dyDescent="0.25">
      <c r="A11" s="11"/>
      <c r="B11" s="12" t="s">
        <v>37</v>
      </c>
      <c r="C11" s="67" t="s">
        <v>165</v>
      </c>
      <c r="D11" s="67"/>
      <c r="E11" s="67"/>
      <c r="F11" s="67"/>
      <c r="G11" s="67"/>
      <c r="H11" s="67"/>
      <c r="I11" s="109" t="s">
        <v>166</v>
      </c>
      <c r="J11" s="109"/>
      <c r="K11" s="109"/>
      <c r="L11" s="67" t="s">
        <v>167</v>
      </c>
      <c r="M11" s="67"/>
      <c r="N11" s="67"/>
      <c r="O11" s="67"/>
      <c r="P11" s="13" t="s">
        <v>41</v>
      </c>
      <c r="Q11" s="13" t="s">
        <v>48</v>
      </c>
      <c r="R11" s="13">
        <v>14.29</v>
      </c>
      <c r="S11" s="13">
        <v>14.29</v>
      </c>
      <c r="T11" s="13">
        <v>19.05</v>
      </c>
      <c r="U11" s="43">
        <f>133.29</f>
        <v>133.29</v>
      </c>
    </row>
    <row r="12" spans="1:21" ht="127.5" customHeight="1" thickTop="1" thickBot="1" x14ac:dyDescent="0.25">
      <c r="A12" s="11"/>
      <c r="B12" s="12" t="s">
        <v>43</v>
      </c>
      <c r="C12" s="67" t="s">
        <v>168</v>
      </c>
      <c r="D12" s="67"/>
      <c r="E12" s="67"/>
      <c r="F12" s="67"/>
      <c r="G12" s="67"/>
      <c r="H12" s="67"/>
      <c r="I12" s="67" t="s">
        <v>169</v>
      </c>
      <c r="J12" s="67"/>
      <c r="K12" s="67"/>
      <c r="L12" s="67" t="s">
        <v>170</v>
      </c>
      <c r="M12" s="67"/>
      <c r="N12" s="67"/>
      <c r="O12" s="67"/>
      <c r="P12" s="13" t="s">
        <v>41</v>
      </c>
      <c r="Q12" s="13" t="s">
        <v>171</v>
      </c>
      <c r="R12" s="44">
        <v>37.5</v>
      </c>
      <c r="S12" s="13">
        <v>37.5</v>
      </c>
      <c r="T12" s="13">
        <v>37.5</v>
      </c>
      <c r="U12" s="43">
        <f>100</f>
        <v>100</v>
      </c>
    </row>
    <row r="13" spans="1:21" ht="127.5" customHeight="1" thickTop="1" x14ac:dyDescent="0.2">
      <c r="A13" s="11"/>
      <c r="B13" s="12" t="s">
        <v>50</v>
      </c>
      <c r="C13" s="67" t="s">
        <v>172</v>
      </c>
      <c r="D13" s="67"/>
      <c r="E13" s="67"/>
      <c r="F13" s="67"/>
      <c r="G13" s="67"/>
      <c r="H13" s="67"/>
      <c r="I13" s="67" t="s">
        <v>173</v>
      </c>
      <c r="J13" s="67"/>
      <c r="K13" s="67"/>
      <c r="L13" s="67" t="s">
        <v>174</v>
      </c>
      <c r="M13" s="67"/>
      <c r="N13" s="67"/>
      <c r="O13" s="67"/>
      <c r="P13" s="13" t="s">
        <v>41</v>
      </c>
      <c r="Q13" s="13" t="s">
        <v>54</v>
      </c>
      <c r="R13" s="13">
        <v>50</v>
      </c>
      <c r="S13" s="13">
        <v>28.57</v>
      </c>
      <c r="T13" s="13">
        <v>57.14</v>
      </c>
      <c r="U13" s="43">
        <f>200</f>
        <v>200</v>
      </c>
    </row>
    <row r="14" spans="1:21" ht="110.25" customHeight="1" thickBot="1" x14ac:dyDescent="0.25">
      <c r="A14" s="11"/>
      <c r="B14" s="31" t="s">
        <v>93</v>
      </c>
      <c r="C14" s="105" t="s">
        <v>175</v>
      </c>
      <c r="D14" s="105"/>
      <c r="E14" s="105"/>
      <c r="F14" s="105"/>
      <c r="G14" s="105"/>
      <c r="H14" s="105"/>
      <c r="I14" s="105" t="s">
        <v>176</v>
      </c>
      <c r="J14" s="105"/>
      <c r="K14" s="105"/>
      <c r="L14" s="105" t="s">
        <v>177</v>
      </c>
      <c r="M14" s="105"/>
      <c r="N14" s="105"/>
      <c r="O14" s="105"/>
      <c r="P14" s="32" t="s">
        <v>41</v>
      </c>
      <c r="Q14" s="32" t="s">
        <v>54</v>
      </c>
      <c r="R14" s="32">
        <v>31.25</v>
      </c>
      <c r="S14" s="32">
        <v>25</v>
      </c>
      <c r="T14" s="32">
        <v>25</v>
      </c>
      <c r="U14" s="33">
        <f>100</f>
        <v>100</v>
      </c>
    </row>
    <row r="15" spans="1:21" ht="149.25" customHeight="1" thickTop="1" x14ac:dyDescent="0.2">
      <c r="A15" s="11"/>
      <c r="B15" s="12" t="s">
        <v>55</v>
      </c>
      <c r="C15" s="67" t="s">
        <v>178</v>
      </c>
      <c r="D15" s="67"/>
      <c r="E15" s="67"/>
      <c r="F15" s="67"/>
      <c r="G15" s="67"/>
      <c r="H15" s="67"/>
      <c r="I15" s="67" t="s">
        <v>179</v>
      </c>
      <c r="J15" s="67"/>
      <c r="K15" s="67"/>
      <c r="L15" s="67" t="s">
        <v>180</v>
      </c>
      <c r="M15" s="67"/>
      <c r="N15" s="67"/>
      <c r="O15" s="67"/>
      <c r="P15" s="13" t="s">
        <v>41</v>
      </c>
      <c r="Q15" s="13" t="s">
        <v>92</v>
      </c>
      <c r="R15" s="13">
        <v>50</v>
      </c>
      <c r="S15" s="13">
        <v>50</v>
      </c>
      <c r="T15" s="13">
        <v>71.88</v>
      </c>
      <c r="U15" s="43">
        <f>143.76</f>
        <v>143.76</v>
      </c>
    </row>
    <row r="16" spans="1:21" ht="102.75" customHeight="1" thickBot="1" x14ac:dyDescent="0.25">
      <c r="A16" s="11"/>
      <c r="B16" s="31" t="s">
        <v>93</v>
      </c>
      <c r="C16" s="105" t="s">
        <v>181</v>
      </c>
      <c r="D16" s="105"/>
      <c r="E16" s="105"/>
      <c r="F16" s="105"/>
      <c r="G16" s="105"/>
      <c r="H16" s="105"/>
      <c r="I16" s="105" t="s">
        <v>182</v>
      </c>
      <c r="J16" s="105"/>
      <c r="K16" s="105"/>
      <c r="L16" s="105" t="s">
        <v>183</v>
      </c>
      <c r="M16" s="105"/>
      <c r="N16" s="105"/>
      <c r="O16" s="105"/>
      <c r="P16" s="32" t="s">
        <v>41</v>
      </c>
      <c r="Q16" s="32" t="s">
        <v>92</v>
      </c>
      <c r="R16" s="32">
        <v>21.88</v>
      </c>
      <c r="S16" s="32">
        <v>21.88</v>
      </c>
      <c r="T16" s="32">
        <v>21.88</v>
      </c>
      <c r="U16" s="33">
        <f>100</f>
        <v>100</v>
      </c>
    </row>
    <row r="17" spans="2:22" ht="14.25" customHeight="1" thickTop="1" thickBot="1" x14ac:dyDescent="0.25">
      <c r="B17" s="4" t="s">
        <v>59</v>
      </c>
      <c r="C17" s="5"/>
      <c r="D17" s="5"/>
      <c r="E17" s="5"/>
      <c r="F17" s="5"/>
      <c r="G17" s="5"/>
      <c r="H17" s="6"/>
      <c r="I17" s="6"/>
      <c r="J17" s="6"/>
      <c r="K17" s="6"/>
      <c r="L17" s="6"/>
      <c r="M17" s="6"/>
      <c r="N17" s="6"/>
      <c r="O17" s="6"/>
      <c r="P17" s="6"/>
      <c r="Q17" s="6"/>
      <c r="R17" s="6"/>
      <c r="S17" s="6"/>
      <c r="T17" s="6"/>
      <c r="U17" s="7"/>
      <c r="V17" s="14"/>
    </row>
    <row r="18" spans="2:22" ht="26.25" customHeight="1" thickTop="1" x14ac:dyDescent="0.2">
      <c r="B18" s="15"/>
      <c r="C18" s="16"/>
      <c r="D18" s="16"/>
      <c r="E18" s="16"/>
      <c r="F18" s="16"/>
      <c r="G18" s="16"/>
      <c r="H18" s="17"/>
      <c r="I18" s="17"/>
      <c r="J18" s="17"/>
      <c r="K18" s="17"/>
      <c r="L18" s="17"/>
      <c r="M18" s="17"/>
      <c r="N18" s="17"/>
      <c r="O18" s="17"/>
      <c r="P18" s="17"/>
      <c r="Q18" s="17"/>
      <c r="R18" s="18"/>
      <c r="S18" s="19" t="s">
        <v>32</v>
      </c>
      <c r="T18" s="19" t="s">
        <v>60</v>
      </c>
      <c r="U18" s="8" t="s">
        <v>61</v>
      </c>
    </row>
    <row r="19" spans="2:22" ht="26.25" customHeight="1" thickBot="1" x14ac:dyDescent="0.25">
      <c r="B19" s="20"/>
      <c r="C19" s="21"/>
      <c r="D19" s="21"/>
      <c r="E19" s="21"/>
      <c r="F19" s="21"/>
      <c r="G19" s="21"/>
      <c r="H19" s="22"/>
      <c r="I19" s="22"/>
      <c r="J19" s="22"/>
      <c r="K19" s="22"/>
      <c r="L19" s="22"/>
      <c r="M19" s="22"/>
      <c r="N19" s="22"/>
      <c r="O19" s="22"/>
      <c r="P19" s="22"/>
      <c r="Q19" s="22"/>
      <c r="R19" s="22"/>
      <c r="S19" s="23" t="s">
        <v>62</v>
      </c>
      <c r="T19" s="24" t="s">
        <v>62</v>
      </c>
      <c r="U19" s="24" t="s">
        <v>63</v>
      </c>
    </row>
    <row r="20" spans="2:22" ht="13.5" customHeight="1" thickBot="1" x14ac:dyDescent="0.25">
      <c r="B20" s="68" t="s">
        <v>64</v>
      </c>
      <c r="C20" s="69"/>
      <c r="D20" s="69"/>
      <c r="E20" s="25"/>
      <c r="F20" s="25"/>
      <c r="G20" s="25"/>
      <c r="H20" s="26"/>
      <c r="I20" s="26"/>
      <c r="J20" s="26"/>
      <c r="K20" s="26"/>
      <c r="L20" s="26"/>
      <c r="M20" s="26"/>
      <c r="N20" s="26"/>
      <c r="O20" s="26"/>
      <c r="P20" s="27"/>
      <c r="Q20" s="27"/>
      <c r="R20" s="27"/>
      <c r="S20" s="54">
        <v>103.200684</v>
      </c>
      <c r="T20" s="54">
        <v>93.981380040000005</v>
      </c>
      <c r="U20" s="52">
        <f>+IF(ISERR(T20/S20*100),"N/A",ROUND(T20/S20*100,1))</f>
        <v>91.1</v>
      </c>
    </row>
    <row r="21" spans="2:22" ht="13.5" customHeight="1" thickBot="1" x14ac:dyDescent="0.25">
      <c r="B21" s="70" t="s">
        <v>65</v>
      </c>
      <c r="C21" s="71"/>
      <c r="D21" s="71"/>
      <c r="E21" s="28"/>
      <c r="F21" s="28"/>
      <c r="G21" s="28"/>
      <c r="H21" s="29"/>
      <c r="I21" s="29"/>
      <c r="J21" s="29"/>
      <c r="K21" s="29"/>
      <c r="L21" s="29"/>
      <c r="M21" s="29"/>
      <c r="N21" s="29"/>
      <c r="O21" s="29"/>
      <c r="P21" s="30"/>
      <c r="Q21" s="30"/>
      <c r="R21" s="30"/>
      <c r="S21" s="54">
        <v>94.45115801</v>
      </c>
      <c r="T21" s="54">
        <v>93.981380040000005</v>
      </c>
      <c r="U21" s="52">
        <f>+IF(ISERR(T21/S21*100),"N/A",ROUND(T21/S21*100,1))</f>
        <v>99.5</v>
      </c>
    </row>
    <row r="22" spans="2:22" ht="14.85" customHeight="1" thickTop="1" thickBot="1" x14ac:dyDescent="0.25">
      <c r="B22" s="4" t="s">
        <v>66</v>
      </c>
      <c r="C22" s="5"/>
      <c r="D22" s="5"/>
      <c r="E22" s="5"/>
      <c r="F22" s="5"/>
      <c r="G22" s="5"/>
      <c r="H22" s="6"/>
      <c r="I22" s="6"/>
      <c r="J22" s="6"/>
      <c r="K22" s="6"/>
      <c r="L22" s="6"/>
      <c r="M22" s="6"/>
      <c r="N22" s="6"/>
      <c r="O22" s="6"/>
      <c r="P22" s="6"/>
      <c r="Q22" s="6"/>
      <c r="R22" s="6"/>
      <c r="S22" s="6"/>
      <c r="T22" s="6"/>
      <c r="U22" s="7"/>
    </row>
    <row r="23" spans="2:22" ht="44.25" customHeight="1" thickTop="1" x14ac:dyDescent="0.2">
      <c r="B23" s="72" t="s">
        <v>67</v>
      </c>
      <c r="C23" s="73"/>
      <c r="D23" s="73"/>
      <c r="E23" s="73"/>
      <c r="F23" s="73"/>
      <c r="G23" s="73"/>
      <c r="H23" s="73"/>
      <c r="I23" s="73"/>
      <c r="J23" s="73"/>
      <c r="K23" s="73"/>
      <c r="L23" s="73"/>
      <c r="M23" s="73"/>
      <c r="N23" s="73"/>
      <c r="O23" s="73"/>
      <c r="P23" s="73"/>
      <c r="Q23" s="73"/>
      <c r="R23" s="73"/>
      <c r="S23" s="73"/>
      <c r="T23" s="73"/>
      <c r="U23" s="74"/>
    </row>
    <row r="24" spans="2:22" ht="144" customHeight="1" x14ac:dyDescent="0.2">
      <c r="B24" s="61" t="s">
        <v>184</v>
      </c>
      <c r="C24" s="62"/>
      <c r="D24" s="62"/>
      <c r="E24" s="62"/>
      <c r="F24" s="62"/>
      <c r="G24" s="62"/>
      <c r="H24" s="62"/>
      <c r="I24" s="62"/>
      <c r="J24" s="62"/>
      <c r="K24" s="62"/>
      <c r="L24" s="62"/>
      <c r="M24" s="62"/>
      <c r="N24" s="62"/>
      <c r="O24" s="62"/>
      <c r="P24" s="62"/>
      <c r="Q24" s="62"/>
      <c r="R24" s="62"/>
      <c r="S24" s="62"/>
      <c r="T24" s="62"/>
      <c r="U24" s="63"/>
    </row>
    <row r="25" spans="2:22" ht="195.75" customHeight="1" x14ac:dyDescent="0.2">
      <c r="B25" s="61" t="s">
        <v>185</v>
      </c>
      <c r="C25" s="62"/>
      <c r="D25" s="62"/>
      <c r="E25" s="62"/>
      <c r="F25" s="62"/>
      <c r="G25" s="62"/>
      <c r="H25" s="62"/>
      <c r="I25" s="62"/>
      <c r="J25" s="62"/>
      <c r="K25" s="62"/>
      <c r="L25" s="62"/>
      <c r="M25" s="62"/>
      <c r="N25" s="62"/>
      <c r="O25" s="62"/>
      <c r="P25" s="62"/>
      <c r="Q25" s="62"/>
      <c r="R25" s="62"/>
      <c r="S25" s="62"/>
      <c r="T25" s="62"/>
      <c r="U25" s="63"/>
    </row>
    <row r="26" spans="2:22" ht="252.75" customHeight="1" x14ac:dyDescent="0.2">
      <c r="B26" s="61" t="s">
        <v>186</v>
      </c>
      <c r="C26" s="62"/>
      <c r="D26" s="62"/>
      <c r="E26" s="62"/>
      <c r="F26" s="62"/>
      <c r="G26" s="62"/>
      <c r="H26" s="62"/>
      <c r="I26" s="62"/>
      <c r="J26" s="62"/>
      <c r="K26" s="62"/>
      <c r="L26" s="62"/>
      <c r="M26" s="62"/>
      <c r="N26" s="62"/>
      <c r="O26" s="62"/>
      <c r="P26" s="62"/>
      <c r="Q26" s="62"/>
      <c r="R26" s="62"/>
      <c r="S26" s="62"/>
      <c r="T26" s="62"/>
      <c r="U26" s="63"/>
    </row>
    <row r="27" spans="2:22" ht="182.25" customHeight="1" x14ac:dyDescent="0.2">
      <c r="B27" s="61" t="s">
        <v>187</v>
      </c>
      <c r="C27" s="62"/>
      <c r="D27" s="62"/>
      <c r="E27" s="62"/>
      <c r="F27" s="62"/>
      <c r="G27" s="62"/>
      <c r="H27" s="62"/>
      <c r="I27" s="62"/>
      <c r="J27" s="62"/>
      <c r="K27" s="62"/>
      <c r="L27" s="62"/>
      <c r="M27" s="62"/>
      <c r="N27" s="62"/>
      <c r="O27" s="62"/>
      <c r="P27" s="62"/>
      <c r="Q27" s="62"/>
      <c r="R27" s="62"/>
      <c r="S27" s="62"/>
      <c r="T27" s="62"/>
      <c r="U27" s="63"/>
    </row>
    <row r="28" spans="2:22" ht="213" customHeight="1" x14ac:dyDescent="0.2">
      <c r="B28" s="61" t="s">
        <v>188</v>
      </c>
      <c r="C28" s="62"/>
      <c r="D28" s="62"/>
      <c r="E28" s="62"/>
      <c r="F28" s="62"/>
      <c r="G28" s="62"/>
      <c r="H28" s="62"/>
      <c r="I28" s="62"/>
      <c r="J28" s="62"/>
      <c r="K28" s="62"/>
      <c r="L28" s="62"/>
      <c r="M28" s="62"/>
      <c r="N28" s="62"/>
      <c r="O28" s="62"/>
      <c r="P28" s="62"/>
      <c r="Q28" s="62"/>
      <c r="R28" s="62"/>
      <c r="S28" s="62"/>
      <c r="T28" s="62"/>
      <c r="U28" s="63"/>
    </row>
    <row r="29" spans="2:22" ht="134.25" customHeight="1" thickBot="1" x14ac:dyDescent="0.25">
      <c r="B29" s="64" t="s">
        <v>189</v>
      </c>
      <c r="C29" s="65"/>
      <c r="D29" s="65"/>
      <c r="E29" s="65"/>
      <c r="F29" s="65"/>
      <c r="G29" s="65"/>
      <c r="H29" s="65"/>
      <c r="I29" s="65"/>
      <c r="J29" s="65"/>
      <c r="K29" s="65"/>
      <c r="L29" s="65"/>
      <c r="M29" s="65"/>
      <c r="N29" s="65"/>
      <c r="O29" s="65"/>
      <c r="P29" s="65"/>
      <c r="Q29" s="65"/>
      <c r="R29" s="65"/>
      <c r="S29" s="65"/>
      <c r="T29" s="65"/>
      <c r="U29" s="66"/>
    </row>
  </sheetData>
  <mergeCells count="48">
    <mergeCell ref="B5:U5"/>
    <mergeCell ref="B1:L1"/>
    <mergeCell ref="D4:H4"/>
    <mergeCell ref="L4:O4"/>
    <mergeCell ref="Q4:R4"/>
    <mergeCell ref="T4:U4"/>
    <mergeCell ref="P6:Q6"/>
    <mergeCell ref="T6:U6"/>
    <mergeCell ref="B8:B10"/>
    <mergeCell ref="C8:H10"/>
    <mergeCell ref="I8:S8"/>
    <mergeCell ref="T8:U8"/>
    <mergeCell ref="I9:K10"/>
    <mergeCell ref="L9:O10"/>
    <mergeCell ref="P9:P10"/>
    <mergeCell ref="Q9:Q10"/>
    <mergeCell ref="R9:S9"/>
    <mergeCell ref="T9:T10"/>
    <mergeCell ref="U9:U10"/>
    <mergeCell ref="C11:H11"/>
    <mergeCell ref="I11:K11"/>
    <mergeCell ref="L11:O11"/>
    <mergeCell ref="C6:G6"/>
    <mergeCell ref="K6:M6"/>
    <mergeCell ref="C12:H12"/>
    <mergeCell ref="I12:K12"/>
    <mergeCell ref="L12:O12"/>
    <mergeCell ref="C13:H13"/>
    <mergeCell ref="I13:K13"/>
    <mergeCell ref="L13:O13"/>
    <mergeCell ref="C14:H14"/>
    <mergeCell ref="I14:K14"/>
    <mergeCell ref="L14:O14"/>
    <mergeCell ref="C15:H15"/>
    <mergeCell ref="I15:K15"/>
    <mergeCell ref="L15:O15"/>
    <mergeCell ref="B29:U29"/>
    <mergeCell ref="C16:H16"/>
    <mergeCell ref="I16:K16"/>
    <mergeCell ref="L16:O16"/>
    <mergeCell ref="B20:D20"/>
    <mergeCell ref="B21:D21"/>
    <mergeCell ref="B23:U23"/>
    <mergeCell ref="B24:U24"/>
    <mergeCell ref="B25:U25"/>
    <mergeCell ref="B26:U26"/>
    <mergeCell ref="B27:U27"/>
    <mergeCell ref="B28:U28"/>
  </mergeCells>
  <printOptions horizontalCentered="1"/>
  <pageMargins left="0.78740157480314965" right="0.78740157480314965" top="0.98425196850393704" bottom="0.98425196850393704" header="0" footer="0.39370078740157483"/>
  <pageSetup scale="61" fitToHeight="10" orientation="landscape" r:id="rId1"/>
  <headerFooter>
    <oddFooter>&amp;R&amp;P de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10</vt:i4>
      </vt:variant>
    </vt:vector>
  </HeadingPairs>
  <TitlesOfParts>
    <vt:vector size="15" baseType="lpstr">
      <vt:lpstr>Portada</vt:lpstr>
      <vt:lpstr>4 E008</vt:lpstr>
      <vt:lpstr>4 E903</vt:lpstr>
      <vt:lpstr>4 E904</vt:lpstr>
      <vt:lpstr>4 P010</vt:lpstr>
      <vt:lpstr>'4 E008'!Área_de_impresión</vt:lpstr>
      <vt:lpstr>'4 E903'!Área_de_impresión</vt:lpstr>
      <vt:lpstr>'4 E904'!Área_de_impresión</vt:lpstr>
      <vt:lpstr>'4 P010'!Área_de_impresión</vt:lpstr>
      <vt:lpstr>Portada!Área_de_impresión</vt:lpstr>
      <vt:lpstr>'4 E008'!Títulos_a_imprimir</vt:lpstr>
      <vt:lpstr>'4 E903'!Títulos_a_imprimir</vt:lpstr>
      <vt:lpstr>'4 E904'!Títulos_a_imprimir</vt:lpstr>
      <vt:lpstr>'4 P010'!Títulos_a_imprimir</vt:lpstr>
      <vt:lpstr>Portada!Títulos_a_imprimir</vt:lpstr>
    </vt:vector>
  </TitlesOfParts>
  <Company>SHCP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vanesa_stoehr</dc:creator>
  <cp:lastModifiedBy>Pablo Emilio Ballesteros Cesar</cp:lastModifiedBy>
  <cp:lastPrinted>2009-03-26T01:46:20Z</cp:lastPrinted>
  <dcterms:created xsi:type="dcterms:W3CDTF">2009-03-25T01:44:41Z</dcterms:created>
  <dcterms:modified xsi:type="dcterms:W3CDTF">2014-04-04T02:26:21Z</dcterms:modified>
</cp:coreProperties>
</file>