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'Hoja1'!$A$1:$Z$1620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<sst xmlns="http://schemas.openxmlformats.org/spreadsheetml/2006/main" count="2978" uniqueCount="430">
  <si>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</si>
  <si>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</si>
  <si>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</si>
  <si>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</si>
  <si>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</si>
  <si>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</si>
  <si>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</si>
  <si>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</si>
  <si>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</si>
  <si>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</si>
  <si>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</si>
  <si>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</si>
  <si>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</si>
  <si>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</si>
  <si>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</si>
  <si>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</si>
  <si>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</si>
  <si>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</si>
  <si>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</si>
  <si>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</si>
  <si>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</si>
  <si>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</si>
  <si>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</si>
  <si>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</si>
  <si>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</si>
  <si>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</si>
  <si>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</si>
  <si>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</si>
  <si>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</si>
  <si>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</si>
  <si>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</si>
  <si>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</si>
  <si>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</si>
  <si>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</si>
  <si>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</si>
  <si>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</si>
  <si>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</si>
  <si>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</si>
  <si>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</si>
  <si>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</si>
  <si>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</si>
  <si>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</si>
  <si>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</si>
  <si>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 xml:space="preserve"> D E P E N D E N C I A  :  SECRETARIA DE RELACIONES EXTERIORES</t>
  </si>
  <si>
    <t>TOTAL EJERCIDO</t>
  </si>
  <si>
    <t>PORCENTAJE DE EJERCICIO EJER/ORIG</t>
  </si>
  <si>
    <t>PORCENTAJE DE EJERCICIO EJER/MODIF</t>
  </si>
  <si>
    <t>06</t>
  </si>
  <si>
    <t>GOBIERNO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</si>
  <si>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</si>
  <si>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</si>
  <si>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</si>
  <si>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</si>
  <si>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</si>
  <si>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02</t>
  </si>
  <si>
    <t>Política Exterior</t>
  </si>
  <si>
    <t>01</t>
  </si>
  <si>
    <t>Plan Nacional de Desarrollo</t>
  </si>
  <si>
    <t>101</t>
  </si>
  <si>
    <t xml:space="preserve">Diseñar  políticas  públicas  y  las  estrategias </t>
  </si>
  <si>
    <t>para su implantación</t>
  </si>
  <si>
    <t>N000</t>
  </si>
  <si>
    <t>Actividad institucional  no  asociada a proyec-</t>
  </si>
  <si>
    <t>tos</t>
  </si>
  <si>
    <t>100</t>
  </si>
  <si>
    <t>Secretaría</t>
  </si>
  <si>
    <t>112</t>
  </si>
  <si>
    <t>Dirección General de Comunicación Social</t>
  </si>
  <si>
    <t>104</t>
  </si>
  <si>
    <t>Comunicar  y  difundir  las  actividades y com-</t>
  </si>
  <si>
    <t>promisos del Gobierno Federal</t>
  </si>
  <si>
    <t>411</t>
  </si>
  <si>
    <t>Dirección  General  de  Medio Ambiente y Re-</t>
  </si>
  <si>
    <t>cursos Naturales</t>
  </si>
  <si>
    <t>412</t>
  </si>
  <si>
    <t>Dirección General de Derechos Humanos</t>
  </si>
  <si>
    <t>106</t>
  </si>
  <si>
    <t>Coordinar  las  relaciones del Gobierno Fede-</t>
  </si>
  <si>
    <t xml:space="preserve">ral con  los  diferentes  órdenes  y  niveles de </t>
  </si>
  <si>
    <t>Gobierno</t>
  </si>
  <si>
    <t>102</t>
  </si>
  <si>
    <t>Unidad de Coordinación y Enlace</t>
  </si>
  <si>
    <t>107</t>
  </si>
  <si>
    <t xml:space="preserve">Coordinar,  negociar  y  suscribir  convenios y </t>
  </si>
  <si>
    <t>tratados a nivel internacional</t>
  </si>
  <si>
    <t>B00</t>
  </si>
  <si>
    <t>Sección Mexicana  de la Comisión Internacio-</t>
  </si>
  <si>
    <t>nal de Límites y Aguas México-E.U.A.</t>
  </si>
  <si>
    <t>C00</t>
  </si>
  <si>
    <t>nal de Límites y Aguas México-Guatemala Be-</t>
  </si>
  <si>
    <t>lice</t>
  </si>
  <si>
    <t>110</t>
  </si>
  <si>
    <t>Consultoría Jurídica</t>
  </si>
  <si>
    <t>111</t>
  </si>
  <si>
    <t>Dirección General de Protocolo</t>
  </si>
  <si>
    <t>108</t>
  </si>
  <si>
    <t>Coordinar acciones  y servicios de protección</t>
  </si>
  <si>
    <t>a mexicanos en el exterior</t>
  </si>
  <si>
    <t>211</t>
  </si>
  <si>
    <t xml:space="preserve">Dirección General de Protección y Asuntos </t>
  </si>
  <si>
    <t>Consulares</t>
  </si>
  <si>
    <t>214</t>
  </si>
  <si>
    <t>Dirección General del Programa para las Co-</t>
  </si>
  <si>
    <t>munidades Mexicanas en el Exterior</t>
  </si>
  <si>
    <t>203</t>
  </si>
  <si>
    <t>Promover  la  cooperación nacional e interna-</t>
  </si>
  <si>
    <t>cional</t>
  </si>
  <si>
    <t>D00</t>
  </si>
  <si>
    <t>Instituto Mexicano de Cooperación Internacio-</t>
  </si>
  <si>
    <t>nal</t>
  </si>
  <si>
    <t>D01</t>
  </si>
  <si>
    <t>Dirección General para la Cooperación en La-</t>
  </si>
  <si>
    <t>tinoamérica y el Caribe</t>
  </si>
  <si>
    <t>D02</t>
  </si>
  <si>
    <t>Dirección General de Cooperación Técnica y</t>
  </si>
  <si>
    <t>Científica</t>
  </si>
  <si>
    <t>D03</t>
  </si>
  <si>
    <t>Dirección General de Cooperación Educativa</t>
  </si>
  <si>
    <t>y Cultural</t>
  </si>
  <si>
    <t>D04</t>
  </si>
  <si>
    <t>Dirección General de  Organismos de Coope-</t>
  </si>
  <si>
    <t>ración Económica y de Desarrollo</t>
  </si>
  <si>
    <t>400</t>
  </si>
  <si>
    <t>Subsecretaría de  Relaciones Exteriores para</t>
  </si>
  <si>
    <t>Naciones Unidas, Africa y Medio Oriente</t>
  </si>
  <si>
    <t>204</t>
  </si>
  <si>
    <t>Coordinar y promover  las relaciones del país</t>
  </si>
  <si>
    <t>a nivel internacional</t>
  </si>
  <si>
    <t>I001</t>
  </si>
  <si>
    <t xml:space="preserve">Organización   de   los   Estados  Americanos </t>
  </si>
  <si>
    <t>(OEA)</t>
  </si>
  <si>
    <t>I002</t>
  </si>
  <si>
    <t>Fondo  Especial  Multilateral  del  Consejo  In-</t>
  </si>
  <si>
    <t>teramericano    para   el   Desarrollo   Integral</t>
  </si>
  <si>
    <t>(FEMCIDI)</t>
  </si>
  <si>
    <t>311</t>
  </si>
  <si>
    <t>Dirección General de Organismos y Mecanis-</t>
  </si>
  <si>
    <t>mos Regionales Americanos</t>
  </si>
  <si>
    <t>I003</t>
  </si>
  <si>
    <t>Organización de las Naciones Unidas (ONU)</t>
  </si>
  <si>
    <t>I004</t>
  </si>
  <si>
    <t>Programa de las Naciones Unidas para el De-</t>
  </si>
  <si>
    <t>sarrollo (PNUD)</t>
  </si>
  <si>
    <t>I005</t>
  </si>
  <si>
    <t>Corte Permanente de Arbitraje (CPA)</t>
  </si>
  <si>
    <t>414</t>
  </si>
  <si>
    <t>Dirección  General  para  Organismos Interna-</t>
  </si>
  <si>
    <t>cionales Especializados</t>
  </si>
  <si>
    <t>I006</t>
  </si>
  <si>
    <t>Organismo para la Proscripción de las Armas</t>
  </si>
  <si>
    <t>Nucleares   en   América  Latina   y  el  Caribe</t>
  </si>
  <si>
    <t>(OPANAL)</t>
  </si>
  <si>
    <t>I007</t>
  </si>
  <si>
    <t>Fuerzas de las Naciones Unidas de Observa-</t>
  </si>
  <si>
    <t>ción de la Separación (FNUOS)</t>
  </si>
  <si>
    <t>I008</t>
  </si>
  <si>
    <t xml:space="preserve">Instituto de Investigaciones  de  las Naciones </t>
  </si>
  <si>
    <t>Unidas para el Desarrollo Social (UNRISA)</t>
  </si>
  <si>
    <t>I009</t>
  </si>
  <si>
    <t>Conferencia  de  Revisión  al  Tratado de No-</t>
  </si>
  <si>
    <t>Proliferación de las Armas Nucleares (TNP)</t>
  </si>
  <si>
    <t>I010</t>
  </si>
  <si>
    <t>Misión de Observadores de las Naciones Uni-</t>
  </si>
  <si>
    <t>das en Tadjikistán (MONUT)</t>
  </si>
  <si>
    <t>I011</t>
  </si>
  <si>
    <t>Fondo de Desarrollo de  las Naciones Unidas</t>
  </si>
  <si>
    <t>para la Mujer (FDNUM)</t>
  </si>
  <si>
    <t>I012</t>
  </si>
  <si>
    <t>Misión de las Naciones Unidas  para  el Refe-</t>
  </si>
  <si>
    <t>réndum del Sahara Occidental (MINURSO)</t>
  </si>
  <si>
    <t>I013</t>
  </si>
  <si>
    <t xml:space="preserve">Fuerza Provisional de las Naciones Unidas en </t>
  </si>
  <si>
    <t>el Líbano (FPNUL)</t>
  </si>
  <si>
    <t>I014</t>
  </si>
  <si>
    <t>Academia de Derecho Internacional (ADI)</t>
  </si>
  <si>
    <t>I015</t>
  </si>
  <si>
    <t>Instituto  Internacional  de  Investigación y Ca-</t>
  </si>
  <si>
    <t>pacitación   para   la   Promoción  de  la Mujer</t>
  </si>
  <si>
    <t>(INSTRAW)</t>
  </si>
  <si>
    <t>I016</t>
  </si>
  <si>
    <t xml:space="preserve">Conferencia   Sobre   Armas  Bacteriológicas, </t>
  </si>
  <si>
    <t>Biológicas, Tóxicas  y  sobre  su  Destrucción</t>
  </si>
  <si>
    <t>(CABTD)</t>
  </si>
  <si>
    <t>I017</t>
  </si>
  <si>
    <t>Organismo  de  Obras Públicas  y  Socorro de</t>
  </si>
  <si>
    <t>las Naciones Unidas  para  los Refugiados en</t>
  </si>
  <si>
    <t>el Cercano Oriente (OOPS)</t>
  </si>
  <si>
    <t>I018</t>
  </si>
  <si>
    <t>Cuenta del Grupo de los 77 (CEPD)</t>
  </si>
  <si>
    <t>I019</t>
  </si>
  <si>
    <t>Tribunal de Rwanda (TDR)</t>
  </si>
  <si>
    <t>I020</t>
  </si>
  <si>
    <t>(TDY)</t>
  </si>
  <si>
    <t>I021</t>
  </si>
  <si>
    <t>Conferencia de La Haya sobre Derecho Inter-</t>
  </si>
  <si>
    <t>nacional Privado (CHDIP)</t>
  </si>
  <si>
    <t>I022</t>
  </si>
  <si>
    <t>Organización de las Naciones Unidas para el</t>
  </si>
  <si>
    <t>Desarrollo Industrial (ONUDI)</t>
  </si>
  <si>
    <t>I023</t>
  </si>
  <si>
    <t xml:space="preserve">Instituto  Internacional  para la Unificación del </t>
  </si>
  <si>
    <t>Derecho Privado (UNIDROIT)</t>
  </si>
  <si>
    <t>I024</t>
  </si>
  <si>
    <t>Asociación   Latinoamericana  de  Integración</t>
  </si>
  <si>
    <t>(ALADI)</t>
  </si>
  <si>
    <t>I025</t>
  </si>
  <si>
    <t>Sistema Económico Latinoamericano (SELA)</t>
  </si>
  <si>
    <t>I026</t>
  </si>
  <si>
    <t>Fondo de  las  Naciones Unidas para la Infan-</t>
  </si>
  <si>
    <t>cia (UNICEF)</t>
  </si>
  <si>
    <t>I027</t>
  </si>
  <si>
    <t>Tribunal  Internacional  del  Derecho  del  Mar</t>
  </si>
  <si>
    <t>(TIDM)</t>
  </si>
  <si>
    <t>I028</t>
  </si>
  <si>
    <t>Alto  Comisionado  para  los Derechos Huma-</t>
  </si>
  <si>
    <t>nos (CDH)</t>
  </si>
  <si>
    <t>I029</t>
  </si>
  <si>
    <t>Sistema  Sanitario  Internacional  de  Nogales</t>
  </si>
  <si>
    <t>(SSIN)</t>
  </si>
  <si>
    <t>I030</t>
  </si>
  <si>
    <t>Operación y Mantenimiento de los Bordes I  y</t>
  </si>
  <si>
    <t>II del Río Colorado (PAMBI-II)</t>
  </si>
  <si>
    <t>I031</t>
  </si>
  <si>
    <t>Presa Derivadora Anzaldúas (PDA)</t>
  </si>
  <si>
    <t>210</t>
  </si>
  <si>
    <t>Dirección General para América del Norte</t>
  </si>
  <si>
    <t>I032</t>
  </si>
  <si>
    <t>Oficina Internacional de Exposiciones (OIE)</t>
  </si>
  <si>
    <t>I033</t>
  </si>
  <si>
    <t>Misión  de  Verificación  de  las Naciones Uni-</t>
  </si>
  <si>
    <t>das en Angola (MVNUA)</t>
  </si>
  <si>
    <t>I034</t>
  </si>
  <si>
    <t xml:space="preserve">Misión  de  las  Naciones Unidas en  Bosnia y </t>
  </si>
  <si>
    <t>Herzegovina (UNMIBH)</t>
  </si>
  <si>
    <t>I035</t>
  </si>
  <si>
    <t>Misión  de  las  Naciones  Unidas  de Verifica-</t>
  </si>
  <si>
    <t>ción  de  Derechos  Humanos  en  Guatemala</t>
  </si>
  <si>
    <t>(MINUGUA)</t>
  </si>
  <si>
    <t>I036</t>
  </si>
  <si>
    <t>Autoridad  Internacional  de  los  Fondos Mari-</t>
  </si>
  <si>
    <t>nos (AIFM)</t>
  </si>
  <si>
    <t>I037</t>
  </si>
  <si>
    <t>Comisión Preparatoria de la Organización del</t>
  </si>
  <si>
    <t>Tratado de la  Prohibición Completa de Ensa-</t>
  </si>
  <si>
    <t>yos Nucleares (OCTBT)</t>
  </si>
  <si>
    <t>I038</t>
  </si>
  <si>
    <t>Instituto Italo-Latinamericano (IILA)</t>
  </si>
  <si>
    <t>I039</t>
  </si>
  <si>
    <t>das en El Salvador (ONUSAL)</t>
  </si>
  <si>
    <t>I040</t>
  </si>
  <si>
    <t>das en Georgia (ONUMIG)</t>
  </si>
  <si>
    <t>I041</t>
  </si>
  <si>
    <t>Corte Internacional de Justicia (CIJ)</t>
  </si>
  <si>
    <t>I042</t>
  </si>
  <si>
    <t>Grupo de los 15 (G-15)</t>
  </si>
  <si>
    <t>I043</t>
  </si>
  <si>
    <t>das para Irak y Kuwait (UNIKOM)</t>
  </si>
  <si>
    <t>I044</t>
  </si>
  <si>
    <t>Consejo de Cooperación del Pacífico (PECC)</t>
  </si>
  <si>
    <t>I045</t>
  </si>
  <si>
    <t>Unión Latina (UL)</t>
  </si>
  <si>
    <t>I046</t>
  </si>
  <si>
    <t xml:space="preserve">Administración de Transición de las Naciones </t>
  </si>
  <si>
    <t xml:space="preserve">Unidas   en   Eslovenia  Oriental,  Bioranja   y </t>
  </si>
  <si>
    <t>Srijem Occidental (UNTAES)</t>
  </si>
  <si>
    <t>I047</t>
  </si>
  <si>
    <t>Fuerza  de  Despliegue Preventivo  de las Na-</t>
  </si>
  <si>
    <t>ciones (UNPREDEP)</t>
  </si>
  <si>
    <t>I048</t>
  </si>
  <si>
    <t xml:space="preserve">Fuerza  de  Protección  de  las  Naciones Uni- </t>
  </si>
  <si>
    <t>das en Yugoslavia (UNPROFOR)</t>
  </si>
  <si>
    <t>I049</t>
  </si>
  <si>
    <t>Misión  de  Policía Civil  de  las Naciones Uni-</t>
  </si>
  <si>
    <t>das en Haití (MIPONIH)</t>
  </si>
  <si>
    <t>I050</t>
  </si>
  <si>
    <t>das en Liberia (UNOMIL)</t>
  </si>
  <si>
    <t>I051</t>
  </si>
  <si>
    <t>Fondo Fiduciario  para  Simposio sobre Dere-</t>
  </si>
  <si>
    <t>cho Mercantil Internacional (CNUDMI)</t>
  </si>
  <si>
    <t>I052</t>
  </si>
  <si>
    <t>Centro para  la  Formación en Integración Re-</t>
  </si>
  <si>
    <t>gional (CEFIR)</t>
  </si>
  <si>
    <t>I053</t>
  </si>
  <si>
    <t>Organización para la Prohibición de las Armas</t>
  </si>
  <si>
    <t>Químicas (OPAQ)</t>
  </si>
  <si>
    <t>I054</t>
  </si>
  <si>
    <t>Fuerza de las Naciones Unidas para el Mante</t>
  </si>
  <si>
    <t>nimiento de la Paz en Chipre (UNFICYP)</t>
  </si>
  <si>
    <t>I055</t>
  </si>
  <si>
    <t>Centro Regional para el Fomento del Libro en</t>
  </si>
  <si>
    <t>América Latina y el Caribe (CERLAC)</t>
  </si>
  <si>
    <t>I056</t>
  </si>
  <si>
    <t xml:space="preserve">Cooperación Económica Asia-Pacífico </t>
  </si>
  <si>
    <t>(APEC)</t>
  </si>
  <si>
    <t>I057</t>
  </si>
  <si>
    <t>Misión de Asistencia de  las Naciones Unidas</t>
  </si>
  <si>
    <t>a Rwanda (UNAMIR)</t>
  </si>
  <si>
    <t>I059</t>
  </si>
  <si>
    <t xml:space="preserve">Organización  de   Cooperación  y  Desarrollo </t>
  </si>
  <si>
    <t>Económico (OCDE)</t>
  </si>
  <si>
    <t>I061</t>
  </si>
  <si>
    <t>Asociación de Estados del Caribe (AEC)</t>
  </si>
  <si>
    <t>I062</t>
  </si>
  <si>
    <t>Organización  de  las Naciones Unidas (Ofici-</t>
  </si>
  <si>
    <t>nas en México) (ONUM)</t>
  </si>
  <si>
    <t>I063</t>
  </si>
  <si>
    <t>Subsidio  para  el  Funcionamiento de las Na-</t>
  </si>
  <si>
    <t>ciones Unidas en México (SFNUM)</t>
  </si>
  <si>
    <t>I064</t>
  </si>
  <si>
    <t>Programa del Alto Comisionado de las Nacio-</t>
  </si>
  <si>
    <t>nes Unidas para los Refugiados (ACNUR)</t>
  </si>
  <si>
    <t>I065</t>
  </si>
  <si>
    <t>Programa de las Naciones Unidas de Informa-</t>
  </si>
  <si>
    <t>ción sobre Desarme (PNUID)</t>
  </si>
  <si>
    <t>I066</t>
  </si>
  <si>
    <t>Comité Internacional de la Cruz Roja (CICR)</t>
  </si>
  <si>
    <t>I067</t>
  </si>
  <si>
    <t>Instituto de las  Naciones  Unidas para la For-</t>
  </si>
  <si>
    <t>mación y la Investigación (UNITAR)</t>
  </si>
  <si>
    <t>200</t>
  </si>
  <si>
    <t xml:space="preserve">Subsecretaría de  Relaciones Exteriores para </t>
  </si>
  <si>
    <t>América del Norte y Europa</t>
  </si>
  <si>
    <t>212</t>
  </si>
  <si>
    <t>Dirección General para Europa</t>
  </si>
  <si>
    <t>213</t>
  </si>
  <si>
    <t>Dirección General de Relaciones Económicas</t>
  </si>
  <si>
    <t>con América del Norte y Europa</t>
  </si>
  <si>
    <t>300</t>
  </si>
  <si>
    <t>América Latina y Asia-Pacífico</t>
  </si>
  <si>
    <t>310</t>
  </si>
  <si>
    <t xml:space="preserve">Dirección  General  para América Latina  y  el </t>
  </si>
  <si>
    <t>Caribe</t>
  </si>
  <si>
    <t>312</t>
  </si>
  <si>
    <t>con América Latina y Asia-Pacífico</t>
  </si>
  <si>
    <t>313</t>
  </si>
  <si>
    <t>Dirección General  de  Asia-Pacífico y sus Or-</t>
  </si>
  <si>
    <t>ganismos</t>
  </si>
  <si>
    <t>410</t>
  </si>
  <si>
    <t>Dirección General para el Sistema  de las Na-</t>
  </si>
  <si>
    <t>ciones Unidas</t>
  </si>
  <si>
    <t>413</t>
  </si>
  <si>
    <t>Dirección General para Africa y Medio Oriente</t>
  </si>
  <si>
    <t>510</t>
  </si>
  <si>
    <t>Dirección General del Servicio Exterior y Per-</t>
  </si>
  <si>
    <t>sonal</t>
  </si>
  <si>
    <t>432</t>
  </si>
  <si>
    <t>Formar servidores públicos especializados</t>
  </si>
  <si>
    <t>I00</t>
  </si>
  <si>
    <t>Instituto Matías Romero</t>
  </si>
  <si>
    <t>I01</t>
  </si>
  <si>
    <t>Dirección General  de  la Academia Diplomáti-</t>
  </si>
  <si>
    <t>ca</t>
  </si>
  <si>
    <t>433</t>
  </si>
  <si>
    <t>Llevar a cabo la investigación  científica y tec-</t>
  </si>
  <si>
    <t>nológica</t>
  </si>
  <si>
    <t>I03</t>
  </si>
  <si>
    <t>Dirección General del Programa de Investiga-</t>
  </si>
  <si>
    <t>ción y Prospectiva Internacional</t>
  </si>
  <si>
    <t>701</t>
  </si>
  <si>
    <t>Administrar  recursos  humanos,  materiales y</t>
  </si>
  <si>
    <t>financieros</t>
  </si>
  <si>
    <t>500</t>
  </si>
  <si>
    <t>Oficialía Mayor</t>
  </si>
  <si>
    <t>511</t>
  </si>
  <si>
    <t>Dirección General de Asuntos Jurídicos</t>
  </si>
  <si>
    <t>512</t>
  </si>
  <si>
    <t>Dirección General de Delegaciones</t>
  </si>
  <si>
    <t>513</t>
  </si>
  <si>
    <t>Dirección  General  de Programación, Organi-</t>
  </si>
  <si>
    <t>zación y Presupuesto</t>
  </si>
  <si>
    <t>514</t>
  </si>
  <si>
    <t>Unidad de Contraloría Interna</t>
  </si>
  <si>
    <t>515</t>
  </si>
  <si>
    <t>Dirección General  de  Inmuebles  y Recursos</t>
  </si>
  <si>
    <t>Materiales</t>
  </si>
  <si>
    <t>516</t>
  </si>
  <si>
    <t>Dirección General de Comunicaciones e Infor-</t>
  </si>
  <si>
    <t>mática</t>
  </si>
  <si>
    <t>705</t>
  </si>
  <si>
    <t>Conservar y preservar el acervo documental</t>
  </si>
  <si>
    <t>I02</t>
  </si>
  <si>
    <t>Dirección General de Acervo Histórico</t>
  </si>
  <si>
    <t>708</t>
  </si>
  <si>
    <t>Prever el  pago de  los incrementos por servi-</t>
  </si>
  <si>
    <t>cios personales</t>
  </si>
  <si>
    <t>09</t>
  </si>
  <si>
    <t>SEGURIDAD SOCIAL</t>
  </si>
  <si>
    <t>03</t>
  </si>
  <si>
    <t>Seguros</t>
  </si>
  <si>
    <t>707</t>
  </si>
  <si>
    <t>Pagar las aportaciones del Gobierno Federal</t>
  </si>
  <si>
    <t xml:space="preserve">Tribunal    Internacional    de   Ex-Yugoslavia </t>
  </si>
  <si>
    <t>TOTAL MODIFICADO  2/</t>
  </si>
  <si>
    <t>TOTAL ORIGINAL  1/</t>
  </si>
  <si>
    <t>1/ Los datos del presupuesto original reportados pueden diferir de las cifras presupuestarias consignadas en otros apartados de Banco de Información y del Tomo de Resultados Generales, debido al criterio de redondeo aplicado.</t>
  </si>
  <si>
    <t>2/ Los datos del presupuesto modificado reportados pueden diferir de las cifras presupuestarias consignadas en otros apartados de Banco de Información y del Tomo de Resultados Generales, debido al criterio de redondeo aplicado.</t>
  </si>
  <si>
    <t>HOJA   2   DE   35   .</t>
  </si>
  <si>
    <t>HOJA   3   DE   35   .</t>
  </si>
  <si>
    <t>HOJA   4   DE   35   .</t>
  </si>
  <si>
    <t>HOJA   5   DE   35   .</t>
  </si>
  <si>
    <t>HOJA   6   DE   35   .</t>
  </si>
  <si>
    <t>HOJA   7   DE   35   .</t>
  </si>
  <si>
    <t>HOJA   8   DE   35   .</t>
  </si>
  <si>
    <t>HOJA   9   DE   35   .</t>
  </si>
  <si>
    <t>HOJA   10   DE   35   .</t>
  </si>
  <si>
    <t>HOJA   12   DE   35   .</t>
  </si>
  <si>
    <t>HOJA   11   DE   35   .</t>
  </si>
  <si>
    <t>HOJA   13   DE   35   .</t>
  </si>
  <si>
    <t>HOJA   14   DE   35   .</t>
  </si>
  <si>
    <t>HOJA   15   DE   35   .</t>
  </si>
  <si>
    <t>HOJA   16   DE   35   .</t>
  </si>
  <si>
    <t>HOJA   17   DE   35   .</t>
  </si>
  <si>
    <t>HOJA   18   DE   35   .</t>
  </si>
  <si>
    <t>HOJA   19   DE   35   .</t>
  </si>
  <si>
    <t>HOJA   20   DE   35   .</t>
  </si>
  <si>
    <t>HOJA   21   DE   35   .</t>
  </si>
  <si>
    <t>HOJA   22   DE   35   .</t>
  </si>
  <si>
    <t>HOJA   23   DE   35   .</t>
  </si>
  <si>
    <t>HOJA   24   DE   35   .</t>
  </si>
  <si>
    <t>HOJA   25   DE   35   .</t>
  </si>
  <si>
    <t>HOJA   26   DE   35   .</t>
  </si>
  <si>
    <t>HOJA   27   DE   35   .</t>
  </si>
  <si>
    <t>HOJA   28   DE   35   .</t>
  </si>
  <si>
    <t>HOJA   29   DE   35   .</t>
  </si>
  <si>
    <t>HOJA   30   DE   35   .</t>
  </si>
  <si>
    <t>HOJA   31   DE   35   .</t>
  </si>
  <si>
    <t>HOJA   32   DE   35   .</t>
  </si>
  <si>
    <t>HOJA   33   DE   35   .</t>
  </si>
  <si>
    <t>HOJA   34   DE   35   .</t>
  </si>
  <si>
    <t>HOJA   35   DE   35   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</si>
</sst>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40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42</v>
      </c>
      <c r="X7" s="13"/>
      <c r="Y7" s="16"/>
      <c r="Z7" s="4"/>
    </row>
    <row r="8" spans="1:26" ht="23.25">
      <c r="A8" s="4"/>
      <c r="B8" s="17" t="s">
        <v>41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39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52"/>
      <c r="J13" s="78" t="s">
        <v>393</v>
      </c>
      <c r="K13" s="79"/>
      <c r="L13" s="80">
        <f aca="true" t="shared" si="0" ref="L13:O14">SUM(L20+L1483)</f>
        <v>410514.60000000003</v>
      </c>
      <c r="M13" s="80">
        <f t="shared" si="0"/>
        <v>58028.8</v>
      </c>
      <c r="N13" s="80">
        <f t="shared" si="0"/>
        <v>2205596.6</v>
      </c>
      <c r="O13" s="80">
        <f t="shared" si="0"/>
        <v>81000</v>
      </c>
      <c r="P13" s="80">
        <f>SUM(P20)</f>
        <v>0</v>
      </c>
      <c r="Q13" s="80">
        <f>SUM(L13:P13)</f>
        <v>2755140</v>
      </c>
      <c r="R13" s="80">
        <f>SUM(R20)</f>
        <v>0</v>
      </c>
      <c r="S13" s="80">
        <f aca="true" t="shared" si="1" ref="S13:U14">SUM(S20+S1483)</f>
        <v>33600</v>
      </c>
      <c r="T13" s="80">
        <f t="shared" si="1"/>
        <v>2100</v>
      </c>
      <c r="U13" s="80">
        <f t="shared" si="1"/>
        <v>0</v>
      </c>
      <c r="V13" s="80">
        <f>SUM(R13:U13)</f>
        <v>35700</v>
      </c>
      <c r="W13" s="80">
        <f>SUM(Q13+V13)</f>
        <v>2790840</v>
      </c>
      <c r="X13" s="80">
        <f>(Q13/W13)*100</f>
        <v>98.72081523842284</v>
      </c>
      <c r="Y13" s="80">
        <f>(V13/W13)*100</f>
        <v>1.2791847615771594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52"/>
      <c r="J14" s="78" t="s">
        <v>392</v>
      </c>
      <c r="K14" s="79"/>
      <c r="L14" s="80">
        <f t="shared" si="0"/>
        <v>576732.8</v>
      </c>
      <c r="M14" s="80">
        <f t="shared" si="0"/>
        <v>46390.700000000004</v>
      </c>
      <c r="N14" s="80">
        <f t="shared" si="0"/>
        <v>2307035.4000000004</v>
      </c>
      <c r="O14" s="80">
        <f t="shared" si="0"/>
        <v>79812.1</v>
      </c>
      <c r="P14" s="80">
        <f>SUM(P21)</f>
        <v>0</v>
      </c>
      <c r="Q14" s="80">
        <f>SUM(L14:P14)</f>
        <v>3009971.0000000005</v>
      </c>
      <c r="R14" s="80">
        <f>SUM(R21)</f>
        <v>0</v>
      </c>
      <c r="S14" s="80">
        <f t="shared" si="1"/>
        <v>190813.6</v>
      </c>
      <c r="T14" s="80">
        <f t="shared" si="1"/>
        <v>12950</v>
      </c>
      <c r="U14" s="80">
        <f t="shared" si="1"/>
        <v>0</v>
      </c>
      <c r="V14" s="81">
        <f>SUM(R14:U14)</f>
        <v>203763.6</v>
      </c>
      <c r="W14" s="81">
        <f>SUM(Q14+V14)</f>
        <v>3213734.6000000006</v>
      </c>
      <c r="X14" s="81">
        <f>(Q14/W14)*100</f>
        <v>93.65960088925824</v>
      </c>
      <c r="Y14" s="81">
        <f>(V14/W14)*100</f>
        <v>6.340399110741751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52"/>
      <c r="J15" s="78" t="s">
        <v>44</v>
      </c>
      <c r="K15" s="79"/>
      <c r="L15" s="80">
        <f>SUM(L22+L1494)</f>
        <v>542417.6</v>
      </c>
      <c r="M15" s="80">
        <f>SUM(M22+M1494)</f>
        <v>36911.6</v>
      </c>
      <c r="N15" s="80">
        <f>SUM(N22+N1494)</f>
        <v>2249311.3000000003</v>
      </c>
      <c r="O15" s="80">
        <f>SUM(O22+O1494)</f>
        <v>77116.4</v>
      </c>
      <c r="P15" s="80">
        <f>SUM(P22)</f>
        <v>0</v>
      </c>
      <c r="Q15" s="80">
        <f>SUM(L15:P15)</f>
        <v>2905756.9</v>
      </c>
      <c r="R15" s="80">
        <f>SUM(R22)</f>
        <v>0</v>
      </c>
      <c r="S15" s="80">
        <f>SUM(S22+S1494)</f>
        <v>179838.1</v>
      </c>
      <c r="T15" s="80">
        <f>SUM(T22+T1494)</f>
        <v>10375.5</v>
      </c>
      <c r="U15" s="80">
        <f>SUM(U22+U1494)</f>
        <v>0</v>
      </c>
      <c r="V15" s="81">
        <f>SUM(R15:U15)</f>
        <v>190213.6</v>
      </c>
      <c r="W15" s="81">
        <f>SUM(Q15+V15)</f>
        <v>3095970.5</v>
      </c>
      <c r="X15" s="81">
        <f>(Q15/W15)*100</f>
        <v>93.85609132903559</v>
      </c>
      <c r="Y15" s="81">
        <f>(V15/W15)*100</f>
        <v>6.143908670964404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52"/>
      <c r="J16" s="78" t="s">
        <v>45</v>
      </c>
      <c r="K16" s="79"/>
      <c r="L16" s="80">
        <f>(L15/L13)*100</f>
        <v>132.13113492187608</v>
      </c>
      <c r="M16" s="80">
        <f aca="true" t="shared" si="2" ref="M16:W16">(M15/M13)*100</f>
        <v>63.60910444468952</v>
      </c>
      <c r="N16" s="80">
        <f t="shared" si="2"/>
        <v>101.98198981627013</v>
      </c>
      <c r="O16" s="80">
        <f t="shared" si="2"/>
        <v>95.20543209876543</v>
      </c>
      <c r="P16" s="80"/>
      <c r="Q16" s="80">
        <f t="shared" si="2"/>
        <v>105.46676030982091</v>
      </c>
      <c r="R16" s="80"/>
      <c r="S16" s="80">
        <f t="shared" si="2"/>
        <v>535.2324404761905</v>
      </c>
      <c r="T16" s="80">
        <f t="shared" si="2"/>
        <v>494.07142857142856</v>
      </c>
      <c r="U16" s="80"/>
      <c r="V16" s="81">
        <f t="shared" si="2"/>
        <v>532.8112044817927</v>
      </c>
      <c r="W16" s="81">
        <f t="shared" si="2"/>
        <v>110.9332853191154</v>
      </c>
      <c r="X16" s="81"/>
      <c r="Y16" s="81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52"/>
      <c r="J17" s="78" t="s">
        <v>46</v>
      </c>
      <c r="K17" s="79"/>
      <c r="L17" s="80">
        <f>(L15/L14)*100</f>
        <v>94.05006963363276</v>
      </c>
      <c r="M17" s="80">
        <f aca="true" t="shared" si="3" ref="M17:W17">(M15/M14)*100</f>
        <v>79.56680972694957</v>
      </c>
      <c r="N17" s="80">
        <f t="shared" si="3"/>
        <v>97.4979100884191</v>
      </c>
      <c r="O17" s="80">
        <f t="shared" si="3"/>
        <v>96.62244196055484</v>
      </c>
      <c r="P17" s="80"/>
      <c r="Q17" s="80">
        <f t="shared" si="3"/>
        <v>96.5377041838609</v>
      </c>
      <c r="R17" s="80"/>
      <c r="S17" s="80">
        <f t="shared" si="3"/>
        <v>94.24805150157012</v>
      </c>
      <c r="T17" s="80">
        <f t="shared" si="3"/>
        <v>80.11969111969111</v>
      </c>
      <c r="U17" s="80"/>
      <c r="V17" s="81">
        <f t="shared" si="3"/>
        <v>93.35013711968183</v>
      </c>
      <c r="W17" s="81">
        <f t="shared" si="3"/>
        <v>96.33559971006939</v>
      </c>
      <c r="X17" s="81"/>
      <c r="Y17" s="81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5"/>
      <c r="K18" s="56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23"/>
      <c r="W18" s="23"/>
      <c r="X18" s="23"/>
      <c r="Y18" s="23"/>
      <c r="Z18" s="22"/>
    </row>
    <row r="19" spans="1:26" ht="23.25">
      <c r="A19" s="4"/>
      <c r="B19" s="51" t="s">
        <v>47</v>
      </c>
      <c r="C19" s="51"/>
      <c r="D19" s="51"/>
      <c r="E19" s="51"/>
      <c r="F19" s="51"/>
      <c r="G19" s="51"/>
      <c r="H19" s="51"/>
      <c r="I19" s="52"/>
      <c r="J19" s="55" t="s">
        <v>48</v>
      </c>
      <c r="K19" s="56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5" t="s">
        <v>49</v>
      </c>
      <c r="K20" s="56"/>
      <c r="L20" s="74">
        <f aca="true" t="shared" si="4" ref="L20:P22">SUM(L27)</f>
        <v>377335.4</v>
      </c>
      <c r="M20" s="74">
        <f t="shared" si="4"/>
        <v>58028.8</v>
      </c>
      <c r="N20" s="74">
        <f t="shared" si="4"/>
        <v>2205596.6</v>
      </c>
      <c r="O20" s="74">
        <f t="shared" si="4"/>
        <v>81000</v>
      </c>
      <c r="P20" s="74">
        <f t="shared" si="4"/>
        <v>0</v>
      </c>
      <c r="Q20" s="74">
        <f>SUM(L20:P20)</f>
        <v>2721960.8000000003</v>
      </c>
      <c r="R20" s="74">
        <f aca="true" t="shared" si="5" ref="R20:U22">SUM(R27)</f>
        <v>0</v>
      </c>
      <c r="S20" s="74">
        <f t="shared" si="5"/>
        <v>33600</v>
      </c>
      <c r="T20" s="74">
        <f t="shared" si="5"/>
        <v>2100</v>
      </c>
      <c r="U20" s="74">
        <f t="shared" si="5"/>
        <v>0</v>
      </c>
      <c r="V20" s="23">
        <f>SUM(R20:U20)</f>
        <v>35700</v>
      </c>
      <c r="W20" s="23">
        <f>SUM(Q20+V20)</f>
        <v>2757660.8000000003</v>
      </c>
      <c r="X20" s="23">
        <f>(Q20/W20)*100</f>
        <v>98.70542453952277</v>
      </c>
      <c r="Y20" s="23">
        <f>(V20/W20)*100</f>
        <v>1.2945754604772275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5" t="s">
        <v>50</v>
      </c>
      <c r="K21" s="56"/>
      <c r="L21" s="74">
        <f t="shared" si="4"/>
        <v>538751.5</v>
      </c>
      <c r="M21" s="74">
        <f t="shared" si="4"/>
        <v>46390.700000000004</v>
      </c>
      <c r="N21" s="74">
        <f t="shared" si="4"/>
        <v>2307035.4000000004</v>
      </c>
      <c r="O21" s="74">
        <f t="shared" si="4"/>
        <v>79812.1</v>
      </c>
      <c r="P21" s="74">
        <f t="shared" si="4"/>
        <v>0</v>
      </c>
      <c r="Q21" s="74">
        <f>SUM(L21:P21)</f>
        <v>2971989.7000000007</v>
      </c>
      <c r="R21" s="74">
        <f t="shared" si="5"/>
        <v>0</v>
      </c>
      <c r="S21" s="74">
        <f t="shared" si="5"/>
        <v>190813.6</v>
      </c>
      <c r="T21" s="74">
        <f t="shared" si="5"/>
        <v>12950</v>
      </c>
      <c r="U21" s="74">
        <f t="shared" si="5"/>
        <v>0</v>
      </c>
      <c r="V21" s="23">
        <f>SUM(R21:U21)</f>
        <v>203763.6</v>
      </c>
      <c r="W21" s="23">
        <f>SUM(Q21+V21)</f>
        <v>3175753.3000000007</v>
      </c>
      <c r="X21" s="23">
        <f>(Q21/W21)*100</f>
        <v>93.58377113234835</v>
      </c>
      <c r="Y21" s="23">
        <f>(V21/W21)*100</f>
        <v>6.416228867651652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51</v>
      </c>
      <c r="K22" s="54"/>
      <c r="L22" s="74">
        <f t="shared" si="4"/>
        <v>504902.79999999993</v>
      </c>
      <c r="M22" s="74">
        <f t="shared" si="4"/>
        <v>36911.6</v>
      </c>
      <c r="N22" s="74">
        <f t="shared" si="4"/>
        <v>2249311.3000000003</v>
      </c>
      <c r="O22" s="74">
        <f t="shared" si="4"/>
        <v>77116.4</v>
      </c>
      <c r="P22" s="74">
        <f t="shared" si="4"/>
        <v>0</v>
      </c>
      <c r="Q22" s="23">
        <f>SUM(L22:P22)</f>
        <v>2868242.1</v>
      </c>
      <c r="R22" s="74">
        <f t="shared" si="5"/>
        <v>0</v>
      </c>
      <c r="S22" s="74">
        <f t="shared" si="5"/>
        <v>179838.1</v>
      </c>
      <c r="T22" s="74">
        <f t="shared" si="5"/>
        <v>10375.5</v>
      </c>
      <c r="U22" s="74">
        <f t="shared" si="5"/>
        <v>0</v>
      </c>
      <c r="V22" s="23">
        <f>SUM(R22:U22)</f>
        <v>190213.6</v>
      </c>
      <c r="W22" s="23">
        <f>SUM(Q22+V22)</f>
        <v>3058455.7</v>
      </c>
      <c r="X22" s="23">
        <f>(Q22/W22)*100</f>
        <v>93.78073058243086</v>
      </c>
      <c r="Y22" s="23">
        <f>(V22/W22)*100</f>
        <v>6.2192694175691345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52</v>
      </c>
      <c r="K23" s="54"/>
      <c r="L23" s="74">
        <f aca="true" t="shared" si="6" ref="L23:W23">(L22/L20)*100</f>
        <v>133.8074296766219</v>
      </c>
      <c r="M23" s="23">
        <f t="shared" si="6"/>
        <v>63.60910444468952</v>
      </c>
      <c r="N23" s="74">
        <f t="shared" si="6"/>
        <v>101.98198981627013</v>
      </c>
      <c r="O23" s="74">
        <f t="shared" si="6"/>
        <v>95.20543209876543</v>
      </c>
      <c r="P23" s="23"/>
      <c r="Q23" s="23">
        <f t="shared" si="6"/>
        <v>105.37411486601864</v>
      </c>
      <c r="R23" s="23"/>
      <c r="S23" s="74">
        <f t="shared" si="6"/>
        <v>535.2324404761905</v>
      </c>
      <c r="T23" s="74">
        <f t="shared" si="6"/>
        <v>494.07142857142856</v>
      </c>
      <c r="U23" s="74"/>
      <c r="V23" s="23">
        <f t="shared" si="6"/>
        <v>532.8112044817927</v>
      </c>
      <c r="W23" s="23">
        <f t="shared" si="6"/>
        <v>110.90761053716251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53</v>
      </c>
      <c r="K24" s="54"/>
      <c r="L24" s="74">
        <f aca="true" t="shared" si="7" ref="L24:Q24">(L22/L21)*100</f>
        <v>93.71719614701767</v>
      </c>
      <c r="M24" s="23">
        <f t="shared" si="7"/>
        <v>79.56680972694957</v>
      </c>
      <c r="N24" s="74">
        <f t="shared" si="7"/>
        <v>97.4979100884191</v>
      </c>
      <c r="O24" s="74">
        <f t="shared" si="7"/>
        <v>96.62244196055484</v>
      </c>
      <c r="P24" s="23"/>
      <c r="Q24" s="23">
        <f t="shared" si="7"/>
        <v>96.5091534469315</v>
      </c>
      <c r="R24" s="23"/>
      <c r="S24" s="74">
        <f>(S22/S21)*100</f>
        <v>94.24805150157012</v>
      </c>
      <c r="T24" s="74">
        <f>(T22/T21)*100</f>
        <v>80.11969111969111</v>
      </c>
      <c r="U24" s="74"/>
      <c r="V24" s="23">
        <f>(V22/V21)*100</f>
        <v>93.35013711968183</v>
      </c>
      <c r="W24" s="23">
        <f>(W22/W21)*100</f>
        <v>96.30646372940869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74"/>
      <c r="M25" s="23"/>
      <c r="N25" s="74"/>
      <c r="O25" s="74"/>
      <c r="P25" s="23"/>
      <c r="Q25" s="23"/>
      <c r="R25" s="23"/>
      <c r="S25" s="74"/>
      <c r="T25" s="74"/>
      <c r="U25" s="74"/>
      <c r="V25" s="23"/>
      <c r="W25" s="23"/>
      <c r="X25" s="23"/>
      <c r="Y25" s="23"/>
      <c r="Z25" s="4"/>
    </row>
    <row r="26" spans="1:26" ht="23.25">
      <c r="A26" s="4"/>
      <c r="B26" s="51"/>
      <c r="C26" s="51" t="s">
        <v>54</v>
      </c>
      <c r="D26" s="51"/>
      <c r="E26" s="51"/>
      <c r="F26" s="51"/>
      <c r="G26" s="51"/>
      <c r="H26" s="51"/>
      <c r="I26" s="52"/>
      <c r="J26" s="53" t="s">
        <v>55</v>
      </c>
      <c r="K26" s="54"/>
      <c r="L26" s="74"/>
      <c r="M26" s="23"/>
      <c r="N26" s="74"/>
      <c r="O26" s="74"/>
      <c r="P26" s="23"/>
      <c r="Q26" s="23"/>
      <c r="R26" s="23"/>
      <c r="S26" s="74"/>
      <c r="T26" s="74"/>
      <c r="U26" s="74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52"/>
      <c r="J27" s="53" t="s">
        <v>49</v>
      </c>
      <c r="K27" s="54"/>
      <c r="L27" s="74">
        <f aca="true" t="shared" si="8" ref="L27:P29">SUM(L34)</f>
        <v>377335.4</v>
      </c>
      <c r="M27" s="23">
        <f t="shared" si="8"/>
        <v>58028.8</v>
      </c>
      <c r="N27" s="74">
        <f t="shared" si="8"/>
        <v>2205596.6</v>
      </c>
      <c r="O27" s="74">
        <f t="shared" si="8"/>
        <v>81000</v>
      </c>
      <c r="P27" s="23">
        <f t="shared" si="8"/>
        <v>0</v>
      </c>
      <c r="Q27" s="23">
        <f>SUM(L27:P27)</f>
        <v>2721960.8000000003</v>
      </c>
      <c r="R27" s="23">
        <f aca="true" t="shared" si="9" ref="R27:U29">SUM(R34)</f>
        <v>0</v>
      </c>
      <c r="S27" s="74">
        <f t="shared" si="9"/>
        <v>33600</v>
      </c>
      <c r="T27" s="74">
        <f t="shared" si="9"/>
        <v>2100</v>
      </c>
      <c r="U27" s="74">
        <f t="shared" si="9"/>
        <v>0</v>
      </c>
      <c r="V27" s="23">
        <f>SUM(R27:U27)</f>
        <v>35700</v>
      </c>
      <c r="W27" s="23">
        <f>SUM(Q27+V27)</f>
        <v>2757660.8000000003</v>
      </c>
      <c r="X27" s="23">
        <f>(Q27/W27)*100</f>
        <v>98.70542453952277</v>
      </c>
      <c r="Y27" s="23">
        <f>(V27/W27)*100</f>
        <v>1.2945754604772275</v>
      </c>
      <c r="Z27" s="4"/>
    </row>
    <row r="28" spans="1:26" ht="23.25">
      <c r="A28" s="4"/>
      <c r="B28" s="57"/>
      <c r="C28" s="58"/>
      <c r="D28" s="58"/>
      <c r="E28" s="58"/>
      <c r="F28" s="58"/>
      <c r="G28" s="58"/>
      <c r="H28" s="58"/>
      <c r="I28" s="59"/>
      <c r="J28" s="53" t="s">
        <v>50</v>
      </c>
      <c r="K28" s="54"/>
      <c r="L28" s="21">
        <f t="shared" si="8"/>
        <v>538751.5</v>
      </c>
      <c r="M28" s="21">
        <f t="shared" si="8"/>
        <v>46390.700000000004</v>
      </c>
      <c r="N28" s="21">
        <f t="shared" si="8"/>
        <v>2307035.4000000004</v>
      </c>
      <c r="O28" s="21">
        <f t="shared" si="8"/>
        <v>79812.1</v>
      </c>
      <c r="P28" s="21">
        <f t="shared" si="8"/>
        <v>0</v>
      </c>
      <c r="Q28" s="21">
        <f>SUM(L28:P28)</f>
        <v>2971989.7000000007</v>
      </c>
      <c r="R28" s="21">
        <f t="shared" si="9"/>
        <v>0</v>
      </c>
      <c r="S28" s="21">
        <f t="shared" si="9"/>
        <v>190813.6</v>
      </c>
      <c r="T28" s="21">
        <f t="shared" si="9"/>
        <v>12950</v>
      </c>
      <c r="U28" s="21">
        <f t="shared" si="9"/>
        <v>0</v>
      </c>
      <c r="V28" s="21">
        <f>SUM(R28:U28)</f>
        <v>203763.6</v>
      </c>
      <c r="W28" s="21">
        <f>SUM(Q28+V28)</f>
        <v>3175753.3000000007</v>
      </c>
      <c r="X28" s="21">
        <f>(Q28/W28)*100</f>
        <v>93.58377113234835</v>
      </c>
      <c r="Y28" s="21">
        <f>(V28/W28)*100</f>
        <v>6.416228867651652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3" t="s">
        <v>51</v>
      </c>
      <c r="K29" s="54"/>
      <c r="L29" s="74">
        <f t="shared" si="8"/>
        <v>504902.79999999993</v>
      </c>
      <c r="M29" s="23">
        <f t="shared" si="8"/>
        <v>36911.6</v>
      </c>
      <c r="N29" s="74">
        <f t="shared" si="8"/>
        <v>2249311.3000000003</v>
      </c>
      <c r="O29" s="74">
        <f t="shared" si="8"/>
        <v>77116.4</v>
      </c>
      <c r="P29" s="23">
        <f t="shared" si="8"/>
        <v>0</v>
      </c>
      <c r="Q29" s="23">
        <f>SUM(L29:P29)</f>
        <v>2868242.1</v>
      </c>
      <c r="R29" s="23">
        <f t="shared" si="9"/>
        <v>0</v>
      </c>
      <c r="S29" s="74">
        <f t="shared" si="9"/>
        <v>179838.1</v>
      </c>
      <c r="T29" s="74">
        <f t="shared" si="9"/>
        <v>10375.5</v>
      </c>
      <c r="U29" s="74">
        <f t="shared" si="9"/>
        <v>0</v>
      </c>
      <c r="V29" s="23">
        <f>SUM(R29:U29)</f>
        <v>190213.6</v>
      </c>
      <c r="W29" s="23">
        <f>SUM(Q29+V29)</f>
        <v>3058455.7</v>
      </c>
      <c r="X29" s="23">
        <f>(Q29/W29)*100</f>
        <v>93.78073058243086</v>
      </c>
      <c r="Y29" s="23">
        <f>(V29/W29)*100</f>
        <v>6.2192694175691345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52</v>
      </c>
      <c r="K30" s="54"/>
      <c r="L30" s="74">
        <f aca="true" t="shared" si="10" ref="L30:W30">(L29/L27)*100</f>
        <v>133.8074296766219</v>
      </c>
      <c r="M30" s="23">
        <f t="shared" si="10"/>
        <v>63.60910444468952</v>
      </c>
      <c r="N30" s="74">
        <f t="shared" si="10"/>
        <v>101.98198981627013</v>
      </c>
      <c r="O30" s="74">
        <f t="shared" si="10"/>
        <v>95.20543209876543</v>
      </c>
      <c r="P30" s="23"/>
      <c r="Q30" s="23">
        <f t="shared" si="10"/>
        <v>105.37411486601864</v>
      </c>
      <c r="R30" s="23"/>
      <c r="S30" s="74">
        <f t="shared" si="10"/>
        <v>535.2324404761905</v>
      </c>
      <c r="T30" s="74">
        <f t="shared" si="10"/>
        <v>494.07142857142856</v>
      </c>
      <c r="U30" s="74"/>
      <c r="V30" s="23">
        <f t="shared" si="10"/>
        <v>532.8112044817927</v>
      </c>
      <c r="W30" s="23">
        <f t="shared" si="10"/>
        <v>110.90761053716251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53</v>
      </c>
      <c r="K31" s="54"/>
      <c r="L31" s="74">
        <f>(L29/L28)*100</f>
        <v>93.71719614701767</v>
      </c>
      <c r="M31" s="23">
        <f aca="true" t="shared" si="11" ref="M31:W31">(M29/M28)*100</f>
        <v>79.56680972694957</v>
      </c>
      <c r="N31" s="74">
        <f t="shared" si="11"/>
        <v>97.4979100884191</v>
      </c>
      <c r="O31" s="74">
        <f t="shared" si="11"/>
        <v>96.62244196055484</v>
      </c>
      <c r="P31" s="23"/>
      <c r="Q31" s="23">
        <f t="shared" si="11"/>
        <v>96.5091534469315</v>
      </c>
      <c r="R31" s="23"/>
      <c r="S31" s="74">
        <f t="shared" si="11"/>
        <v>94.24805150157012</v>
      </c>
      <c r="T31" s="74">
        <f t="shared" si="11"/>
        <v>80.11969111969111</v>
      </c>
      <c r="U31" s="74"/>
      <c r="V31" s="23">
        <f t="shared" si="11"/>
        <v>93.35013711968183</v>
      </c>
      <c r="W31" s="23">
        <f t="shared" si="11"/>
        <v>96.30646372940869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74"/>
      <c r="M32" s="23"/>
      <c r="N32" s="74"/>
      <c r="O32" s="74"/>
      <c r="P32" s="23"/>
      <c r="Q32" s="23"/>
      <c r="R32" s="23"/>
      <c r="S32" s="74"/>
      <c r="T32" s="74"/>
      <c r="U32" s="74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 t="s">
        <v>56</v>
      </c>
      <c r="E33" s="51"/>
      <c r="F33" s="51"/>
      <c r="G33" s="51"/>
      <c r="H33" s="51"/>
      <c r="I33" s="52"/>
      <c r="J33" s="53" t="s">
        <v>57</v>
      </c>
      <c r="K33" s="54"/>
      <c r="L33" s="74"/>
      <c r="M33" s="23"/>
      <c r="N33" s="74"/>
      <c r="O33" s="74"/>
      <c r="P33" s="23"/>
      <c r="Q33" s="23"/>
      <c r="R33" s="23"/>
      <c r="S33" s="74"/>
      <c r="T33" s="74"/>
      <c r="U33" s="74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52"/>
      <c r="J34" s="53" t="s">
        <v>49</v>
      </c>
      <c r="K34" s="54"/>
      <c r="L34" s="74">
        <f aca="true" t="shared" si="12" ref="L34:P36">SUM(L42+L81+L122+L153+L209+L252+L334+L1281+L1321+L1345+L1428+L1460)</f>
        <v>377335.4</v>
      </c>
      <c r="M34" s="23">
        <f t="shared" si="12"/>
        <v>58028.8</v>
      </c>
      <c r="N34" s="74">
        <f t="shared" si="12"/>
        <v>2205596.6</v>
      </c>
      <c r="O34" s="74">
        <f t="shared" si="12"/>
        <v>81000</v>
      </c>
      <c r="P34" s="23">
        <f t="shared" si="12"/>
        <v>0</v>
      </c>
      <c r="Q34" s="23">
        <f>SUM(L34:P34)</f>
        <v>2721960.8000000003</v>
      </c>
      <c r="R34" s="23">
        <f aca="true" t="shared" si="13" ref="R34:U36">SUM(R42+R81+R122+R153+R209+R252+R334+R1281+R1321+R1345+R1428+R1460)</f>
        <v>0</v>
      </c>
      <c r="S34" s="74">
        <f t="shared" si="13"/>
        <v>33600</v>
      </c>
      <c r="T34" s="74">
        <f t="shared" si="13"/>
        <v>2100</v>
      </c>
      <c r="U34" s="74">
        <f t="shared" si="13"/>
        <v>0</v>
      </c>
      <c r="V34" s="23">
        <f>SUM(R34:U34)</f>
        <v>35700</v>
      </c>
      <c r="W34" s="23">
        <f>SUM(Q34+V34)</f>
        <v>2757660.8000000003</v>
      </c>
      <c r="X34" s="23">
        <f>(Q34/W34)*100</f>
        <v>98.70542453952277</v>
      </c>
      <c r="Y34" s="23">
        <f>(V34/W34)*100</f>
        <v>1.2945754604772275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52"/>
      <c r="J35" s="53" t="s">
        <v>50</v>
      </c>
      <c r="K35" s="54"/>
      <c r="L35" s="74">
        <f t="shared" si="12"/>
        <v>538751.5</v>
      </c>
      <c r="M35" s="23">
        <f t="shared" si="12"/>
        <v>46390.700000000004</v>
      </c>
      <c r="N35" s="74">
        <f t="shared" si="12"/>
        <v>2307035.4000000004</v>
      </c>
      <c r="O35" s="74">
        <f t="shared" si="12"/>
        <v>79812.1</v>
      </c>
      <c r="P35" s="23">
        <f t="shared" si="12"/>
        <v>0</v>
      </c>
      <c r="Q35" s="23">
        <f>SUM(L35:P35)</f>
        <v>2971989.7000000007</v>
      </c>
      <c r="R35" s="23">
        <f t="shared" si="13"/>
        <v>0</v>
      </c>
      <c r="S35" s="74">
        <f t="shared" si="13"/>
        <v>190813.6</v>
      </c>
      <c r="T35" s="74">
        <f t="shared" si="13"/>
        <v>12950</v>
      </c>
      <c r="U35" s="74">
        <f t="shared" si="13"/>
        <v>0</v>
      </c>
      <c r="V35" s="23">
        <f>SUM(R35:U35)</f>
        <v>203763.6</v>
      </c>
      <c r="W35" s="23">
        <f>SUM(Q35+V35)</f>
        <v>3175753.3000000007</v>
      </c>
      <c r="X35" s="23">
        <f>(Q35/W35)*100</f>
        <v>93.58377113234835</v>
      </c>
      <c r="Y35" s="23">
        <f>(V35/W35)*100</f>
        <v>6.416228867651652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52"/>
      <c r="J36" s="53" t="s">
        <v>51</v>
      </c>
      <c r="K36" s="54"/>
      <c r="L36" s="74">
        <f t="shared" si="12"/>
        <v>504902.79999999993</v>
      </c>
      <c r="M36" s="23">
        <f t="shared" si="12"/>
        <v>36911.6</v>
      </c>
      <c r="N36" s="74">
        <f t="shared" si="12"/>
        <v>2249311.3000000003</v>
      </c>
      <c r="O36" s="74">
        <f t="shared" si="12"/>
        <v>77116.4</v>
      </c>
      <c r="P36" s="23">
        <f t="shared" si="12"/>
        <v>0</v>
      </c>
      <c r="Q36" s="23">
        <f>SUM(L36:P36)</f>
        <v>2868242.1</v>
      </c>
      <c r="R36" s="23">
        <f t="shared" si="13"/>
        <v>0</v>
      </c>
      <c r="S36" s="74">
        <f t="shared" si="13"/>
        <v>179838.1</v>
      </c>
      <c r="T36" s="74">
        <f t="shared" si="13"/>
        <v>10375.5</v>
      </c>
      <c r="U36" s="74">
        <f t="shared" si="13"/>
        <v>0</v>
      </c>
      <c r="V36" s="23">
        <f>SUM(R36:U36)</f>
        <v>190213.6</v>
      </c>
      <c r="W36" s="23">
        <f>SUM(Q36+V36)</f>
        <v>3058455.7</v>
      </c>
      <c r="X36" s="23">
        <f>(Q36/W36)*100</f>
        <v>93.78073058243086</v>
      </c>
      <c r="Y36" s="23">
        <f>(V36/W36)*100</f>
        <v>6.2192694175691345</v>
      </c>
      <c r="Z36" s="4"/>
    </row>
    <row r="37" spans="1:26" ht="23.25">
      <c r="A37" s="4"/>
      <c r="B37" s="57"/>
      <c r="C37" s="58"/>
      <c r="D37" s="58"/>
      <c r="E37" s="58"/>
      <c r="F37" s="58"/>
      <c r="G37" s="58"/>
      <c r="H37" s="58"/>
      <c r="I37" s="59"/>
      <c r="J37" s="53" t="s">
        <v>52</v>
      </c>
      <c r="K37" s="54"/>
      <c r="L37" s="21">
        <f aca="true" t="shared" si="14" ref="L37:W37">(L36/L34)*100</f>
        <v>133.8074296766219</v>
      </c>
      <c r="M37" s="21">
        <f t="shared" si="14"/>
        <v>63.60910444468952</v>
      </c>
      <c r="N37" s="21">
        <f t="shared" si="14"/>
        <v>101.98198981627013</v>
      </c>
      <c r="O37" s="21">
        <f t="shared" si="14"/>
        <v>95.20543209876543</v>
      </c>
      <c r="P37" s="21"/>
      <c r="Q37" s="21">
        <f t="shared" si="14"/>
        <v>105.37411486601864</v>
      </c>
      <c r="R37" s="21"/>
      <c r="S37" s="21">
        <f t="shared" si="14"/>
        <v>535.2324404761905</v>
      </c>
      <c r="T37" s="21">
        <f t="shared" si="14"/>
        <v>494.07142857142856</v>
      </c>
      <c r="U37" s="21"/>
      <c r="V37" s="21">
        <f t="shared" si="14"/>
        <v>532.8112044817927</v>
      </c>
      <c r="W37" s="21">
        <f t="shared" si="14"/>
        <v>110.90761053716251</v>
      </c>
      <c r="X37" s="21"/>
      <c r="Y37" s="21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52"/>
      <c r="J38" s="53" t="s">
        <v>53</v>
      </c>
      <c r="K38" s="54"/>
      <c r="L38" s="74">
        <f aca="true" t="shared" si="15" ref="L38:Q38">(L36/L35)*100</f>
        <v>93.71719614701767</v>
      </c>
      <c r="M38" s="23">
        <f t="shared" si="15"/>
        <v>79.56680972694957</v>
      </c>
      <c r="N38" s="74">
        <f t="shared" si="15"/>
        <v>97.4979100884191</v>
      </c>
      <c r="O38" s="74">
        <f t="shared" si="15"/>
        <v>96.62244196055484</v>
      </c>
      <c r="P38" s="23"/>
      <c r="Q38" s="23">
        <f t="shared" si="15"/>
        <v>96.5091534469315</v>
      </c>
      <c r="R38" s="23"/>
      <c r="S38" s="74">
        <f>(S36/S35)*100</f>
        <v>94.24805150157012</v>
      </c>
      <c r="T38" s="74">
        <f>(T36/T35)*100</f>
        <v>80.11969111969111</v>
      </c>
      <c r="U38" s="74"/>
      <c r="V38" s="23">
        <f>(V36/V35)*100</f>
        <v>93.35013711968183</v>
      </c>
      <c r="W38" s="23">
        <f>(W36/W35)*100</f>
        <v>96.30646372940869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52"/>
      <c r="J39" s="53"/>
      <c r="K39" s="54"/>
      <c r="L39" s="74"/>
      <c r="M39" s="23"/>
      <c r="N39" s="74"/>
      <c r="O39" s="74"/>
      <c r="P39" s="23"/>
      <c r="Q39" s="23"/>
      <c r="R39" s="23"/>
      <c r="S39" s="74"/>
      <c r="T39" s="74"/>
      <c r="U39" s="74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 t="s">
        <v>58</v>
      </c>
      <c r="G40" s="51"/>
      <c r="H40" s="51"/>
      <c r="I40" s="52"/>
      <c r="J40" s="53" t="s">
        <v>59</v>
      </c>
      <c r="K40" s="54"/>
      <c r="L40" s="74"/>
      <c r="M40" s="23"/>
      <c r="N40" s="74"/>
      <c r="O40" s="74"/>
      <c r="P40" s="23"/>
      <c r="Q40" s="23"/>
      <c r="R40" s="23"/>
      <c r="S40" s="74"/>
      <c r="T40" s="74"/>
      <c r="U40" s="74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52"/>
      <c r="J41" s="53" t="s">
        <v>60</v>
      </c>
      <c r="K41" s="54"/>
      <c r="L41" s="74"/>
      <c r="M41" s="23"/>
      <c r="N41" s="74"/>
      <c r="O41" s="74"/>
      <c r="P41" s="23"/>
      <c r="Q41" s="23"/>
      <c r="R41" s="23"/>
      <c r="S41" s="74"/>
      <c r="T41" s="74"/>
      <c r="U41" s="74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52"/>
      <c r="J42" s="53" t="s">
        <v>49</v>
      </c>
      <c r="K42" s="54"/>
      <c r="L42" s="74">
        <f>SUM(L59)</f>
        <v>18161.5</v>
      </c>
      <c r="M42" s="23">
        <f>SUM(M59)</f>
        <v>2600</v>
      </c>
      <c r="N42" s="74">
        <f>SUM(N59)</f>
        <v>19225.7</v>
      </c>
      <c r="O42" s="74">
        <f>SUM(O59)</f>
        <v>0</v>
      </c>
      <c r="P42" s="23">
        <f>SUM(P59)</f>
        <v>0</v>
      </c>
      <c r="Q42" s="23">
        <f>SUM(L42:P42)</f>
        <v>39987.2</v>
      </c>
      <c r="R42" s="23">
        <f aca="true" t="shared" si="16" ref="R42:U44">SUM(R59)</f>
        <v>0</v>
      </c>
      <c r="S42" s="74">
        <f t="shared" si="16"/>
        <v>0</v>
      </c>
      <c r="T42" s="74">
        <f t="shared" si="16"/>
        <v>0</v>
      </c>
      <c r="U42" s="74">
        <f t="shared" si="16"/>
        <v>0</v>
      </c>
      <c r="V42" s="23">
        <f>SUM(R42:U42)</f>
        <v>0</v>
      </c>
      <c r="W42" s="23">
        <f>SUM(Q42+V42)</f>
        <v>39987.2</v>
      </c>
      <c r="X42" s="23">
        <f>(Q42/W42)*100</f>
        <v>100</v>
      </c>
      <c r="Y42" s="23">
        <f>(V42/W42)*100</f>
        <v>0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52"/>
      <c r="J43" s="53" t="s">
        <v>50</v>
      </c>
      <c r="K43" s="54"/>
      <c r="L43" s="74">
        <f aca="true" t="shared" si="17" ref="L43:P44">SUM(L60)</f>
        <v>20319.9</v>
      </c>
      <c r="M43" s="23">
        <f t="shared" si="17"/>
        <v>3095.5</v>
      </c>
      <c r="N43" s="74">
        <f t="shared" si="17"/>
        <v>16637.4</v>
      </c>
      <c r="O43" s="74">
        <f t="shared" si="17"/>
        <v>0</v>
      </c>
      <c r="P43" s="23">
        <f t="shared" si="17"/>
        <v>0</v>
      </c>
      <c r="Q43" s="23">
        <f>SUM(L43:P43)</f>
        <v>40052.8</v>
      </c>
      <c r="R43" s="23">
        <f t="shared" si="16"/>
        <v>0</v>
      </c>
      <c r="S43" s="74">
        <f t="shared" si="16"/>
        <v>200</v>
      </c>
      <c r="T43" s="74">
        <f t="shared" si="16"/>
        <v>0</v>
      </c>
      <c r="U43" s="74">
        <f t="shared" si="16"/>
        <v>0</v>
      </c>
      <c r="V43" s="23">
        <f>SUM(R43:U43)</f>
        <v>200</v>
      </c>
      <c r="W43" s="23">
        <f>SUM(Q43+V43)</f>
        <v>40252.8</v>
      </c>
      <c r="X43" s="23">
        <f>(Q43/W43)*100</f>
        <v>99.5031401542253</v>
      </c>
      <c r="Y43" s="23">
        <f>(V43/W43)*100</f>
        <v>0.4968598457747038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 t="s">
        <v>51</v>
      </c>
      <c r="K44" s="54"/>
      <c r="L44" s="74">
        <f t="shared" si="17"/>
        <v>20127.9</v>
      </c>
      <c r="M44" s="23">
        <f t="shared" si="17"/>
        <v>2633.9</v>
      </c>
      <c r="N44" s="74">
        <f t="shared" si="17"/>
        <v>14254.400000000001</v>
      </c>
      <c r="O44" s="74">
        <f t="shared" si="17"/>
        <v>0</v>
      </c>
      <c r="P44" s="23">
        <f t="shared" si="17"/>
        <v>0</v>
      </c>
      <c r="Q44" s="23">
        <f>SUM(L44:P44)</f>
        <v>37016.200000000004</v>
      </c>
      <c r="R44" s="23">
        <f t="shared" si="16"/>
        <v>0</v>
      </c>
      <c r="S44" s="74">
        <f t="shared" si="16"/>
        <v>157.4</v>
      </c>
      <c r="T44" s="74">
        <f t="shared" si="16"/>
        <v>0</v>
      </c>
      <c r="U44" s="74">
        <f t="shared" si="16"/>
        <v>0</v>
      </c>
      <c r="V44" s="23">
        <f>SUM(R44:U44)</f>
        <v>157.4</v>
      </c>
      <c r="W44" s="23">
        <f>SUM(Q44+V44)</f>
        <v>37173.600000000006</v>
      </c>
      <c r="X44" s="23">
        <f>(Q44/W44)*100</f>
        <v>99.57658122968989</v>
      </c>
      <c r="Y44" s="23">
        <f>(V44/W44)*100</f>
        <v>0.42341877031011255</v>
      </c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75"/>
      <c r="M45" s="76"/>
      <c r="N45" s="75"/>
      <c r="O45" s="75"/>
      <c r="P45" s="76"/>
      <c r="Q45" s="76"/>
      <c r="R45" s="76"/>
      <c r="S45" s="75"/>
      <c r="T45" s="75"/>
      <c r="U45" s="75"/>
      <c r="V45" s="76"/>
      <c r="W45" s="76"/>
      <c r="X45" s="76"/>
      <c r="Y45" s="76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396</v>
      </c>
      <c r="Z47" s="4"/>
    </row>
    <row r="48" spans="1:26" ht="23.25">
      <c r="A48" s="4"/>
      <c r="B48" s="67" t="s">
        <v>40</v>
      </c>
      <c r="C48" s="68"/>
      <c r="D48" s="68"/>
      <c r="E48" s="68"/>
      <c r="F48" s="68"/>
      <c r="G48" s="68"/>
      <c r="H48" s="69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42</v>
      </c>
      <c r="X48" s="13"/>
      <c r="Y48" s="16"/>
      <c r="Z48" s="4"/>
    </row>
    <row r="49" spans="1:26" ht="23.25">
      <c r="A49" s="4"/>
      <c r="B49" s="17" t="s">
        <v>41</v>
      </c>
      <c r="C49" s="18"/>
      <c r="D49" s="18"/>
      <c r="E49" s="18"/>
      <c r="F49" s="18"/>
      <c r="G49" s="18"/>
      <c r="H49" s="70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39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22"/>
      <c r="M53" s="23"/>
      <c r="N53" s="24"/>
      <c r="O53" s="3"/>
      <c r="P53" s="27"/>
      <c r="Q53" s="27"/>
      <c r="R53" s="23"/>
      <c r="S53" s="24"/>
      <c r="T53" s="22"/>
      <c r="U53" s="73"/>
      <c r="V53" s="27"/>
      <c r="W53" s="27"/>
      <c r="X53" s="27"/>
      <c r="Y53" s="23"/>
      <c r="Z53" s="4"/>
    </row>
    <row r="54" spans="1:26" ht="23.25">
      <c r="A54" s="4"/>
      <c r="B54" s="51" t="s">
        <v>47</v>
      </c>
      <c r="C54" s="51" t="s">
        <v>54</v>
      </c>
      <c r="D54" s="51" t="s">
        <v>56</v>
      </c>
      <c r="E54" s="51"/>
      <c r="F54" s="51" t="s">
        <v>58</v>
      </c>
      <c r="G54" s="51"/>
      <c r="H54" s="51"/>
      <c r="I54" s="64"/>
      <c r="J54" s="55" t="s">
        <v>52</v>
      </c>
      <c r="K54" s="56"/>
      <c r="L54" s="74">
        <f>(L44/L42)*100</f>
        <v>110.8272995071993</v>
      </c>
      <c r="M54" s="74">
        <f>(M44/M42)*100</f>
        <v>101.30384615384615</v>
      </c>
      <c r="N54" s="74">
        <f>(N44/N42)*100</f>
        <v>74.14242394295137</v>
      </c>
      <c r="O54" s="74"/>
      <c r="P54" s="74"/>
      <c r="Q54" s="74">
        <f>(Q44/Q42)*100</f>
        <v>92.57012243918055</v>
      </c>
      <c r="R54" s="74"/>
      <c r="S54" s="74"/>
      <c r="T54" s="74"/>
      <c r="U54" s="77"/>
      <c r="V54" s="23"/>
      <c r="W54" s="23">
        <f>(W44/W42)*100</f>
        <v>92.96374839948786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5" t="s">
        <v>53</v>
      </c>
      <c r="K55" s="56"/>
      <c r="L55" s="74">
        <f>(L44/L43)*100</f>
        <v>99.05511346020404</v>
      </c>
      <c r="M55" s="74">
        <f aca="true" t="shared" si="18" ref="M55:W55">(M44/M43)*100</f>
        <v>85.08803101276045</v>
      </c>
      <c r="N55" s="74">
        <f t="shared" si="18"/>
        <v>85.67684854604686</v>
      </c>
      <c r="O55" s="74"/>
      <c r="P55" s="74"/>
      <c r="Q55" s="74">
        <f t="shared" si="18"/>
        <v>92.41850757000759</v>
      </c>
      <c r="R55" s="74"/>
      <c r="S55" s="74">
        <f t="shared" si="18"/>
        <v>78.7</v>
      </c>
      <c r="T55" s="74"/>
      <c r="U55" s="74"/>
      <c r="V55" s="23">
        <f t="shared" si="18"/>
        <v>78.7</v>
      </c>
      <c r="W55" s="23">
        <f t="shared" si="18"/>
        <v>92.35034581445267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4"/>
      <c r="J56" s="53"/>
      <c r="K56" s="54"/>
      <c r="L56" s="74"/>
      <c r="M56" s="74"/>
      <c r="N56" s="74"/>
      <c r="O56" s="74"/>
      <c r="P56" s="74"/>
      <c r="Q56" s="23"/>
      <c r="R56" s="74"/>
      <c r="S56" s="74"/>
      <c r="T56" s="74"/>
      <c r="U56" s="74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 t="s">
        <v>61</v>
      </c>
      <c r="H57" s="51"/>
      <c r="I57" s="64"/>
      <c r="J57" s="53" t="s">
        <v>62</v>
      </c>
      <c r="K57" s="54"/>
      <c r="L57" s="74"/>
      <c r="M57" s="23"/>
      <c r="N57" s="74"/>
      <c r="O57" s="74"/>
      <c r="P57" s="23"/>
      <c r="Q57" s="23"/>
      <c r="R57" s="23"/>
      <c r="S57" s="74"/>
      <c r="T57" s="74"/>
      <c r="U57" s="74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4"/>
      <c r="J58" s="53" t="s">
        <v>63</v>
      </c>
      <c r="K58" s="54"/>
      <c r="L58" s="74"/>
      <c r="M58" s="23"/>
      <c r="N58" s="74"/>
      <c r="O58" s="74"/>
      <c r="P58" s="23"/>
      <c r="Q58" s="23"/>
      <c r="R58" s="23"/>
      <c r="S58" s="74"/>
      <c r="T58" s="74"/>
      <c r="U58" s="74"/>
      <c r="V58" s="23"/>
      <c r="W58" s="23"/>
      <c r="X58" s="23"/>
      <c r="Y58" s="23"/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3" t="s">
        <v>49</v>
      </c>
      <c r="K59" s="54"/>
      <c r="L59" s="74">
        <f aca="true" t="shared" si="19" ref="L59:P61">SUM(L66+L73)</f>
        <v>18161.5</v>
      </c>
      <c r="M59" s="23">
        <f t="shared" si="19"/>
        <v>2600</v>
      </c>
      <c r="N59" s="74">
        <f t="shared" si="19"/>
        <v>19225.7</v>
      </c>
      <c r="O59" s="74">
        <f t="shared" si="19"/>
        <v>0</v>
      </c>
      <c r="P59" s="23">
        <f t="shared" si="19"/>
        <v>0</v>
      </c>
      <c r="Q59" s="23">
        <f>SUM(L59:P59)</f>
        <v>39987.2</v>
      </c>
      <c r="R59" s="23">
        <f aca="true" t="shared" si="20" ref="R59:U61">SUM(R66+R73)</f>
        <v>0</v>
      </c>
      <c r="S59" s="74">
        <f t="shared" si="20"/>
        <v>0</v>
      </c>
      <c r="T59" s="74">
        <f t="shared" si="20"/>
        <v>0</v>
      </c>
      <c r="U59" s="74">
        <f t="shared" si="20"/>
        <v>0</v>
      </c>
      <c r="V59" s="23">
        <f>SUM(R59:U59)</f>
        <v>0</v>
      </c>
      <c r="W59" s="23">
        <f>SUM(Q59+V59)</f>
        <v>39987.2</v>
      </c>
      <c r="X59" s="23">
        <f>(Q59/W59)*100</f>
        <v>100</v>
      </c>
      <c r="Y59" s="23">
        <f>(V59/W59)*100</f>
        <v>0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4"/>
      <c r="J60" s="53" t="s">
        <v>50</v>
      </c>
      <c r="K60" s="54"/>
      <c r="L60" s="74">
        <f t="shared" si="19"/>
        <v>20319.9</v>
      </c>
      <c r="M60" s="23">
        <f t="shared" si="19"/>
        <v>3095.5</v>
      </c>
      <c r="N60" s="74">
        <f t="shared" si="19"/>
        <v>16637.4</v>
      </c>
      <c r="O60" s="74">
        <f t="shared" si="19"/>
        <v>0</v>
      </c>
      <c r="P60" s="23">
        <f t="shared" si="19"/>
        <v>0</v>
      </c>
      <c r="Q60" s="23">
        <f>SUM(L60:P60)</f>
        <v>40052.8</v>
      </c>
      <c r="R60" s="23">
        <f t="shared" si="20"/>
        <v>0</v>
      </c>
      <c r="S60" s="74">
        <f t="shared" si="20"/>
        <v>200</v>
      </c>
      <c r="T60" s="74">
        <f t="shared" si="20"/>
        <v>0</v>
      </c>
      <c r="U60" s="74">
        <f t="shared" si="20"/>
        <v>0</v>
      </c>
      <c r="V60" s="23">
        <f>SUM(R60:U60)</f>
        <v>200</v>
      </c>
      <c r="W60" s="23">
        <f>SUM(Q60+V60)</f>
        <v>40252.8</v>
      </c>
      <c r="X60" s="23">
        <f>(Q60/W60)*100</f>
        <v>99.5031401542253</v>
      </c>
      <c r="Y60" s="23">
        <f>(V60/W60)*100</f>
        <v>0.4968598457747038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51</v>
      </c>
      <c r="K61" s="54"/>
      <c r="L61" s="74">
        <f t="shared" si="19"/>
        <v>20127.9</v>
      </c>
      <c r="M61" s="23">
        <f t="shared" si="19"/>
        <v>2633.9</v>
      </c>
      <c r="N61" s="74">
        <f t="shared" si="19"/>
        <v>14254.400000000001</v>
      </c>
      <c r="O61" s="74">
        <f t="shared" si="19"/>
        <v>0</v>
      </c>
      <c r="P61" s="23">
        <f t="shared" si="19"/>
        <v>0</v>
      </c>
      <c r="Q61" s="23">
        <f>SUM(L61:P61)</f>
        <v>37016.200000000004</v>
      </c>
      <c r="R61" s="23">
        <f t="shared" si="20"/>
        <v>0</v>
      </c>
      <c r="S61" s="74">
        <f t="shared" si="20"/>
        <v>157.4</v>
      </c>
      <c r="T61" s="74">
        <f t="shared" si="20"/>
        <v>0</v>
      </c>
      <c r="U61" s="74">
        <f t="shared" si="20"/>
        <v>0</v>
      </c>
      <c r="V61" s="23">
        <f>SUM(R61:U61)</f>
        <v>157.4</v>
      </c>
      <c r="W61" s="23">
        <f>SUM(Q61+V61)</f>
        <v>37173.600000000006</v>
      </c>
      <c r="X61" s="23">
        <f>(Q61/W61)*100</f>
        <v>99.57658122968989</v>
      </c>
      <c r="Y61" s="23">
        <f>(V61/W61)*100</f>
        <v>0.42341877031011255</v>
      </c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 t="s">
        <v>52</v>
      </c>
      <c r="K62" s="54"/>
      <c r="L62" s="74">
        <f>(L61/L59)*100</f>
        <v>110.8272995071993</v>
      </c>
      <c r="M62" s="23">
        <f>(M61/M59)*100</f>
        <v>101.30384615384615</v>
      </c>
      <c r="N62" s="74">
        <f>(N61/N59)*100</f>
        <v>74.14242394295137</v>
      </c>
      <c r="O62" s="74"/>
      <c r="P62" s="23"/>
      <c r="Q62" s="23">
        <f>(Q61/Q59)*100</f>
        <v>92.57012243918055</v>
      </c>
      <c r="R62" s="23"/>
      <c r="S62" s="74"/>
      <c r="T62" s="74"/>
      <c r="U62" s="74"/>
      <c r="V62" s="23"/>
      <c r="W62" s="23">
        <f>(W61/W59)*100</f>
        <v>92.96374839948786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4"/>
      <c r="J63" s="53" t="s">
        <v>53</v>
      </c>
      <c r="K63" s="54"/>
      <c r="L63" s="74">
        <f aca="true" t="shared" si="21" ref="L63:Q63">(L61/L60)*100</f>
        <v>99.05511346020404</v>
      </c>
      <c r="M63" s="23">
        <f t="shared" si="21"/>
        <v>85.08803101276045</v>
      </c>
      <c r="N63" s="74">
        <f t="shared" si="21"/>
        <v>85.67684854604686</v>
      </c>
      <c r="O63" s="74"/>
      <c r="P63" s="23"/>
      <c r="Q63" s="23">
        <f t="shared" si="21"/>
        <v>92.41850757000759</v>
      </c>
      <c r="R63" s="23"/>
      <c r="S63" s="74">
        <f>(S61/S60)*100</f>
        <v>78.7</v>
      </c>
      <c r="T63" s="74"/>
      <c r="U63" s="74"/>
      <c r="V63" s="23">
        <f>(V61/V60)*100</f>
        <v>78.7</v>
      </c>
      <c r="W63" s="23">
        <f>(W61/W60)*100</f>
        <v>92.35034581445267</v>
      </c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4"/>
      <c r="J64" s="53"/>
      <c r="K64" s="54"/>
      <c r="L64" s="74"/>
      <c r="M64" s="23"/>
      <c r="N64" s="74"/>
      <c r="O64" s="74"/>
      <c r="P64" s="23"/>
      <c r="Q64" s="23"/>
      <c r="R64" s="23"/>
      <c r="S64" s="74"/>
      <c r="T64" s="74"/>
      <c r="U64" s="74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 t="s">
        <v>64</v>
      </c>
      <c r="I65" s="64"/>
      <c r="J65" s="53" t="s">
        <v>65</v>
      </c>
      <c r="K65" s="54"/>
      <c r="L65" s="74"/>
      <c r="M65" s="23"/>
      <c r="N65" s="74"/>
      <c r="O65" s="74"/>
      <c r="P65" s="23"/>
      <c r="Q65" s="23"/>
      <c r="R65" s="23"/>
      <c r="S65" s="74"/>
      <c r="T65" s="74"/>
      <c r="U65" s="74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4"/>
      <c r="J66" s="53" t="s">
        <v>49</v>
      </c>
      <c r="K66" s="54"/>
      <c r="L66" s="74">
        <v>12956.4</v>
      </c>
      <c r="M66" s="23">
        <v>1300</v>
      </c>
      <c r="N66" s="74">
        <v>5927</v>
      </c>
      <c r="O66" s="74"/>
      <c r="P66" s="23"/>
      <c r="Q66" s="23">
        <f>SUM(L66:P66)</f>
        <v>20183.4</v>
      </c>
      <c r="R66" s="23"/>
      <c r="S66" s="74"/>
      <c r="T66" s="74"/>
      <c r="U66" s="74"/>
      <c r="V66" s="23">
        <f>SUM(R66:U66)</f>
        <v>0</v>
      </c>
      <c r="W66" s="23">
        <f>SUM(Q66+V66)</f>
        <v>20183.4</v>
      </c>
      <c r="X66" s="23">
        <f>(Q66/W66)*100</f>
        <v>100</v>
      </c>
      <c r="Y66" s="23">
        <f>(V66/W66)*100</f>
        <v>0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3" t="s">
        <v>50</v>
      </c>
      <c r="K67" s="54"/>
      <c r="L67" s="74">
        <v>14582.3</v>
      </c>
      <c r="M67" s="23">
        <v>2134.6</v>
      </c>
      <c r="N67" s="74">
        <v>8315.2</v>
      </c>
      <c r="O67" s="74"/>
      <c r="P67" s="23"/>
      <c r="Q67" s="23">
        <f>SUM(L67:P67)</f>
        <v>25032.1</v>
      </c>
      <c r="R67" s="23"/>
      <c r="S67" s="74">
        <v>200</v>
      </c>
      <c r="T67" s="74"/>
      <c r="U67" s="74"/>
      <c r="V67" s="23">
        <f>SUM(R67:U67)</f>
        <v>200</v>
      </c>
      <c r="W67" s="23">
        <f>SUM(Q67+V67)</f>
        <v>25232.1</v>
      </c>
      <c r="X67" s="23">
        <f>(Q67/W67)*100</f>
        <v>99.20735888015663</v>
      </c>
      <c r="Y67" s="23">
        <f>(V67/W67)*100</f>
        <v>0.7926411198433742</v>
      </c>
      <c r="Z67" s="4"/>
    </row>
    <row r="68" spans="1:26" ht="23.25">
      <c r="A68" s="4"/>
      <c r="B68" s="57"/>
      <c r="C68" s="58"/>
      <c r="D68" s="58"/>
      <c r="E68" s="58"/>
      <c r="F68" s="58"/>
      <c r="G68" s="58"/>
      <c r="H68" s="58"/>
      <c r="I68" s="53"/>
      <c r="J68" s="53" t="s">
        <v>51</v>
      </c>
      <c r="K68" s="54"/>
      <c r="L68" s="21">
        <v>14440.2</v>
      </c>
      <c r="M68" s="21">
        <v>1905.5</v>
      </c>
      <c r="N68" s="21">
        <v>7128.8</v>
      </c>
      <c r="O68" s="21"/>
      <c r="P68" s="21"/>
      <c r="Q68" s="21">
        <f>SUM(L68:P68)</f>
        <v>23474.5</v>
      </c>
      <c r="R68" s="21"/>
      <c r="S68" s="21">
        <v>157.4</v>
      </c>
      <c r="T68" s="21"/>
      <c r="U68" s="21"/>
      <c r="V68" s="21">
        <f>SUM(R68:U68)</f>
        <v>157.4</v>
      </c>
      <c r="W68" s="21">
        <f>SUM(Q68+V68)</f>
        <v>23631.9</v>
      </c>
      <c r="X68" s="21">
        <f>(Q68/W68)*100</f>
        <v>99.33395114231188</v>
      </c>
      <c r="Y68" s="21">
        <f>(V68/W68)*100</f>
        <v>0.6660488576881249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4"/>
      <c r="J69" s="53" t="s">
        <v>52</v>
      </c>
      <c r="K69" s="54"/>
      <c r="L69" s="74">
        <f>(L68/L66)*100</f>
        <v>111.45225525608966</v>
      </c>
      <c r="M69" s="23">
        <f>(M68/M66)*100</f>
        <v>146.57692307692307</v>
      </c>
      <c r="N69" s="74">
        <f>(N68/N66)*100</f>
        <v>120.27669984815252</v>
      </c>
      <c r="O69" s="74"/>
      <c r="P69" s="23"/>
      <c r="Q69" s="23">
        <f>(Q68/Q66)*100</f>
        <v>116.30597421643527</v>
      </c>
      <c r="R69" s="23"/>
      <c r="S69" s="74"/>
      <c r="T69" s="74"/>
      <c r="U69" s="74"/>
      <c r="V69" s="23"/>
      <c r="W69" s="23">
        <f>(W68/W66)*100</f>
        <v>117.08582300306192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4"/>
      <c r="J70" s="53" t="s">
        <v>53</v>
      </c>
      <c r="K70" s="54"/>
      <c r="L70" s="74">
        <f>(L68/L67)*100</f>
        <v>99.02553095190746</v>
      </c>
      <c r="M70" s="23">
        <f aca="true" t="shared" si="22" ref="M70:W70">(M68/M67)*100</f>
        <v>89.26731003466692</v>
      </c>
      <c r="N70" s="74">
        <f t="shared" si="22"/>
        <v>85.73215316528766</v>
      </c>
      <c r="O70" s="74"/>
      <c r="P70" s="23"/>
      <c r="Q70" s="23">
        <f t="shared" si="22"/>
        <v>93.77758957498573</v>
      </c>
      <c r="R70" s="23"/>
      <c r="S70" s="74">
        <f t="shared" si="22"/>
        <v>78.7</v>
      </c>
      <c r="T70" s="74"/>
      <c r="U70" s="74"/>
      <c r="V70" s="23">
        <f t="shared" si="22"/>
        <v>78.7</v>
      </c>
      <c r="W70" s="23">
        <f t="shared" si="22"/>
        <v>93.65807840013318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4"/>
      <c r="J71" s="53"/>
      <c r="K71" s="54"/>
      <c r="L71" s="74"/>
      <c r="M71" s="23"/>
      <c r="N71" s="74"/>
      <c r="O71" s="74"/>
      <c r="P71" s="23"/>
      <c r="Q71" s="23"/>
      <c r="R71" s="23"/>
      <c r="S71" s="74"/>
      <c r="T71" s="74"/>
      <c r="U71" s="74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 t="s">
        <v>66</v>
      </c>
      <c r="I72" s="64"/>
      <c r="J72" s="53" t="s">
        <v>67</v>
      </c>
      <c r="K72" s="54"/>
      <c r="L72" s="74"/>
      <c r="M72" s="23"/>
      <c r="N72" s="74"/>
      <c r="O72" s="74"/>
      <c r="P72" s="23"/>
      <c r="Q72" s="23"/>
      <c r="R72" s="23"/>
      <c r="S72" s="74"/>
      <c r="T72" s="74"/>
      <c r="U72" s="74"/>
      <c r="V72" s="23"/>
      <c r="W72" s="23"/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4"/>
      <c r="J73" s="53" t="s">
        <v>49</v>
      </c>
      <c r="K73" s="54"/>
      <c r="L73" s="74">
        <v>5205.1</v>
      </c>
      <c r="M73" s="23">
        <v>1300</v>
      </c>
      <c r="N73" s="74">
        <v>13298.7</v>
      </c>
      <c r="O73" s="74"/>
      <c r="P73" s="23"/>
      <c r="Q73" s="23">
        <f>SUM(L73:P73)</f>
        <v>19803.800000000003</v>
      </c>
      <c r="R73" s="23"/>
      <c r="S73" s="74"/>
      <c r="T73" s="74"/>
      <c r="U73" s="74"/>
      <c r="V73" s="23">
        <f>SUM(R73:U73)</f>
        <v>0</v>
      </c>
      <c r="W73" s="23">
        <f>SUM(Q73+V73)</f>
        <v>19803.800000000003</v>
      </c>
      <c r="X73" s="23">
        <f>(Q73/W73)*100</f>
        <v>100</v>
      </c>
      <c r="Y73" s="23">
        <f>(V73/W73)*100</f>
        <v>0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4"/>
      <c r="J74" s="53" t="s">
        <v>50</v>
      </c>
      <c r="K74" s="54"/>
      <c r="L74" s="74">
        <v>5737.6</v>
      </c>
      <c r="M74" s="23">
        <v>960.9</v>
      </c>
      <c r="N74" s="74">
        <v>8322.2</v>
      </c>
      <c r="O74" s="74"/>
      <c r="P74" s="23"/>
      <c r="Q74" s="23">
        <f>SUM(L74:P74)</f>
        <v>15020.7</v>
      </c>
      <c r="R74" s="23"/>
      <c r="S74" s="74"/>
      <c r="T74" s="74"/>
      <c r="U74" s="74"/>
      <c r="V74" s="23">
        <f>SUM(R74:U74)</f>
        <v>0</v>
      </c>
      <c r="W74" s="23">
        <f>SUM(Q74+V74)</f>
        <v>15020.7</v>
      </c>
      <c r="X74" s="23">
        <f>(Q74/W74)*100</f>
        <v>100</v>
      </c>
      <c r="Y74" s="23">
        <f>(V74/W74)*100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4"/>
      <c r="J75" s="53" t="s">
        <v>51</v>
      </c>
      <c r="K75" s="54"/>
      <c r="L75" s="74">
        <v>5687.7</v>
      </c>
      <c r="M75" s="23">
        <v>728.4</v>
      </c>
      <c r="N75" s="74">
        <v>7125.6</v>
      </c>
      <c r="O75" s="74"/>
      <c r="P75" s="23"/>
      <c r="Q75" s="23">
        <f>SUM(L75:P75)</f>
        <v>13541.7</v>
      </c>
      <c r="R75" s="23"/>
      <c r="S75" s="74"/>
      <c r="T75" s="74"/>
      <c r="U75" s="74"/>
      <c r="V75" s="23">
        <f>SUM(R75:U75)</f>
        <v>0</v>
      </c>
      <c r="W75" s="23">
        <f>SUM(Q75+V75)</f>
        <v>13541.7</v>
      </c>
      <c r="X75" s="23">
        <f>(Q75/W75)*100</f>
        <v>100</v>
      </c>
      <c r="Y75" s="23">
        <f>(V75/W75)*100</f>
        <v>0</v>
      </c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4"/>
      <c r="J76" s="53" t="s">
        <v>52</v>
      </c>
      <c r="K76" s="54"/>
      <c r="L76" s="74">
        <f>(L75/L73)*100</f>
        <v>109.27167585637163</v>
      </c>
      <c r="M76" s="23">
        <f>(M75/M73)*100</f>
        <v>56.03076923076923</v>
      </c>
      <c r="N76" s="74">
        <f>(N75/N73)*100</f>
        <v>53.581177107536824</v>
      </c>
      <c r="O76" s="74"/>
      <c r="P76" s="23"/>
      <c r="Q76" s="23">
        <f>(Q75/Q73)*100</f>
        <v>68.3793009422434</v>
      </c>
      <c r="R76" s="23"/>
      <c r="S76" s="74"/>
      <c r="T76" s="74"/>
      <c r="U76" s="74"/>
      <c r="V76" s="23"/>
      <c r="W76" s="23">
        <f>(W75/W73)*100</f>
        <v>68.3793009422434</v>
      </c>
      <c r="X76" s="23"/>
      <c r="Y76" s="23"/>
      <c r="Z76" s="4"/>
    </row>
    <row r="77" spans="1:26" ht="23.25">
      <c r="A77" s="4"/>
      <c r="B77" s="57"/>
      <c r="C77" s="58"/>
      <c r="D77" s="58"/>
      <c r="E77" s="58"/>
      <c r="F77" s="58"/>
      <c r="G77" s="58"/>
      <c r="H77" s="58"/>
      <c r="I77" s="53"/>
      <c r="J77" s="53" t="s">
        <v>53</v>
      </c>
      <c r="K77" s="54"/>
      <c r="L77" s="21">
        <f>(L75/L74)*100</f>
        <v>99.130298382599</v>
      </c>
      <c r="M77" s="21">
        <f>(M75/M74)*100</f>
        <v>75.8039338120512</v>
      </c>
      <c r="N77" s="21">
        <f>(N75/N74)*100</f>
        <v>85.6215904448343</v>
      </c>
      <c r="O77" s="21"/>
      <c r="P77" s="21"/>
      <c r="Q77" s="21">
        <f>(Q75/Q74)*100</f>
        <v>90.15358804849308</v>
      </c>
      <c r="R77" s="21"/>
      <c r="S77" s="21"/>
      <c r="T77" s="21"/>
      <c r="U77" s="21"/>
      <c r="V77" s="21"/>
      <c r="W77" s="21">
        <f>(W75/W74)*100</f>
        <v>90.15358804849308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4"/>
      <c r="J78" s="53"/>
      <c r="K78" s="54"/>
      <c r="L78" s="74"/>
      <c r="M78" s="23"/>
      <c r="N78" s="74"/>
      <c r="O78" s="74"/>
      <c r="P78" s="23"/>
      <c r="Q78" s="23"/>
      <c r="R78" s="23"/>
      <c r="S78" s="74"/>
      <c r="T78" s="74"/>
      <c r="U78" s="74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 t="s">
        <v>68</v>
      </c>
      <c r="G79" s="51"/>
      <c r="H79" s="51"/>
      <c r="I79" s="64"/>
      <c r="J79" s="53" t="s">
        <v>69</v>
      </c>
      <c r="K79" s="54"/>
      <c r="L79" s="74"/>
      <c r="M79" s="23"/>
      <c r="N79" s="74"/>
      <c r="O79" s="74"/>
      <c r="P79" s="23"/>
      <c r="Q79" s="23"/>
      <c r="R79" s="23"/>
      <c r="S79" s="74"/>
      <c r="T79" s="74"/>
      <c r="U79" s="74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4"/>
      <c r="J80" s="53" t="s">
        <v>70</v>
      </c>
      <c r="K80" s="54"/>
      <c r="L80" s="74"/>
      <c r="M80" s="23"/>
      <c r="N80" s="74"/>
      <c r="O80" s="74"/>
      <c r="P80" s="23"/>
      <c r="Q80" s="23"/>
      <c r="R80" s="23"/>
      <c r="S80" s="74"/>
      <c r="T80" s="74"/>
      <c r="U80" s="74"/>
      <c r="V80" s="23"/>
      <c r="W80" s="23"/>
      <c r="X80" s="23"/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3" t="s">
        <v>49</v>
      </c>
      <c r="K81" s="54"/>
      <c r="L81" s="74">
        <f>SUM(L89)</f>
        <v>3277.5</v>
      </c>
      <c r="M81" s="23">
        <f>SUM(M89)</f>
        <v>24</v>
      </c>
      <c r="N81" s="74">
        <f>SUM(N89)</f>
        <v>24</v>
      </c>
      <c r="O81" s="74">
        <f>SUM(O89)</f>
        <v>0</v>
      </c>
      <c r="P81" s="23">
        <f>SUM(P89)</f>
        <v>0</v>
      </c>
      <c r="Q81" s="23">
        <f>SUM(L81:P81)</f>
        <v>3325.5</v>
      </c>
      <c r="R81" s="23">
        <f>SUM(R89)</f>
        <v>0</v>
      </c>
      <c r="S81" s="74">
        <f>SUM(S89)</f>
        <v>0</v>
      </c>
      <c r="T81" s="74">
        <f>SUM(T89)</f>
        <v>0</v>
      </c>
      <c r="U81" s="74">
        <f>SUM(U89)</f>
        <v>0</v>
      </c>
      <c r="V81" s="23">
        <f>SUM(R81:U81)</f>
        <v>0</v>
      </c>
      <c r="W81" s="23">
        <f>SUM(Q81+V81)</f>
        <v>3325.5</v>
      </c>
      <c r="X81" s="23">
        <f>(Q81/W81)*100</f>
        <v>100</v>
      </c>
      <c r="Y81" s="23">
        <f>(V81/W81)*100</f>
        <v>0</v>
      </c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4"/>
      <c r="J82" s="53" t="s">
        <v>50</v>
      </c>
      <c r="K82" s="54"/>
      <c r="L82" s="74">
        <f aca="true" t="shared" si="23" ref="L82:P83">SUM(L99)</f>
        <v>3485.6</v>
      </c>
      <c r="M82" s="23">
        <f t="shared" si="23"/>
        <v>32.5</v>
      </c>
      <c r="N82" s="74">
        <f t="shared" si="23"/>
        <v>25</v>
      </c>
      <c r="O82" s="74">
        <f t="shared" si="23"/>
        <v>0</v>
      </c>
      <c r="P82" s="23">
        <f t="shared" si="23"/>
        <v>0</v>
      </c>
      <c r="Q82" s="23">
        <f>SUM(L82:P82)</f>
        <v>3543.1</v>
      </c>
      <c r="R82" s="23">
        <f aca="true" t="shared" si="24" ref="R82:U83">SUM(R99)</f>
        <v>0</v>
      </c>
      <c r="S82" s="74">
        <f t="shared" si="24"/>
        <v>0</v>
      </c>
      <c r="T82" s="74">
        <f t="shared" si="24"/>
        <v>0</v>
      </c>
      <c r="U82" s="74">
        <f t="shared" si="24"/>
        <v>0</v>
      </c>
      <c r="V82" s="23">
        <f>SUM(R82:U82)</f>
        <v>0</v>
      </c>
      <c r="W82" s="23">
        <f>SUM(Q82+V82)</f>
        <v>3543.1</v>
      </c>
      <c r="X82" s="23">
        <f>(Q82/W82)*100</f>
        <v>100</v>
      </c>
      <c r="Y82" s="23">
        <f>(V82/W82)*100</f>
        <v>0</v>
      </c>
      <c r="Z82" s="4"/>
    </row>
    <row r="83" spans="1:26" ht="23.25">
      <c r="A83" s="4"/>
      <c r="B83" s="57"/>
      <c r="C83" s="58"/>
      <c r="D83" s="58"/>
      <c r="E83" s="58"/>
      <c r="F83" s="58"/>
      <c r="G83" s="58"/>
      <c r="H83" s="58"/>
      <c r="I83" s="53"/>
      <c r="J83" s="53" t="s">
        <v>51</v>
      </c>
      <c r="K83" s="54"/>
      <c r="L83" s="21">
        <f t="shared" si="23"/>
        <v>3333.1000000000004</v>
      </c>
      <c r="M83" s="21">
        <f t="shared" si="23"/>
        <v>9.3</v>
      </c>
      <c r="N83" s="21">
        <f t="shared" si="23"/>
        <v>0.8</v>
      </c>
      <c r="O83" s="21">
        <f t="shared" si="23"/>
        <v>0</v>
      </c>
      <c r="P83" s="21">
        <f t="shared" si="23"/>
        <v>0</v>
      </c>
      <c r="Q83" s="21">
        <f>SUM(L83:P83)</f>
        <v>3343.2000000000007</v>
      </c>
      <c r="R83" s="21">
        <f t="shared" si="24"/>
        <v>0</v>
      </c>
      <c r="S83" s="21">
        <f t="shared" si="24"/>
        <v>0</v>
      </c>
      <c r="T83" s="21">
        <f t="shared" si="24"/>
        <v>0</v>
      </c>
      <c r="U83" s="21">
        <f t="shared" si="24"/>
        <v>0</v>
      </c>
      <c r="V83" s="21">
        <f>SUM(R83:U83)</f>
        <v>0</v>
      </c>
      <c r="W83" s="21">
        <f>SUM(Q83+V83)</f>
        <v>3343.2000000000007</v>
      </c>
      <c r="X83" s="21">
        <f>(Q83/W83)*100</f>
        <v>100</v>
      </c>
      <c r="Y83" s="21">
        <f>(V83/W83)*100</f>
        <v>0</v>
      </c>
      <c r="Z83" s="4"/>
    </row>
    <row r="84" spans="1:26" ht="23.25">
      <c r="A84" s="4"/>
      <c r="B84" s="57"/>
      <c r="C84" s="57"/>
      <c r="D84" s="57"/>
      <c r="E84" s="57"/>
      <c r="F84" s="57"/>
      <c r="G84" s="57"/>
      <c r="H84" s="57"/>
      <c r="I84" s="64"/>
      <c r="J84" s="53" t="s">
        <v>52</v>
      </c>
      <c r="K84" s="54"/>
      <c r="L84" s="74">
        <f>(L83/L81)*100</f>
        <v>101.69641495041955</v>
      </c>
      <c r="M84" s="23">
        <f>(M83/M81)*100</f>
        <v>38.75</v>
      </c>
      <c r="N84" s="74">
        <f>(N83/N81)*100</f>
        <v>3.3333333333333335</v>
      </c>
      <c r="O84" s="74"/>
      <c r="P84" s="23"/>
      <c r="Q84" s="23">
        <f>(Q83/Q81)*100</f>
        <v>100.53225078935502</v>
      </c>
      <c r="R84" s="23"/>
      <c r="S84" s="74"/>
      <c r="T84" s="74"/>
      <c r="U84" s="74"/>
      <c r="V84" s="23"/>
      <c r="W84" s="23">
        <f>(W83/W81)*100</f>
        <v>100.53225078935502</v>
      </c>
      <c r="X84" s="23"/>
      <c r="Y84" s="23"/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/>
      <c r="I85" s="64"/>
      <c r="J85" s="53" t="s">
        <v>53</v>
      </c>
      <c r="K85" s="54"/>
      <c r="L85" s="74">
        <f aca="true" t="shared" si="25" ref="L85:Q85">(L83/L82)*100</f>
        <v>95.62485655267388</v>
      </c>
      <c r="M85" s="23">
        <f t="shared" si="25"/>
        <v>28.61538461538462</v>
      </c>
      <c r="N85" s="74">
        <f t="shared" si="25"/>
        <v>3.2</v>
      </c>
      <c r="O85" s="74"/>
      <c r="P85" s="23"/>
      <c r="Q85" s="23">
        <f t="shared" si="25"/>
        <v>94.35804803702975</v>
      </c>
      <c r="R85" s="23"/>
      <c r="S85" s="74"/>
      <c r="T85" s="74"/>
      <c r="U85" s="74"/>
      <c r="V85" s="23"/>
      <c r="W85" s="23">
        <f>(W83/W82)*100</f>
        <v>94.35804803702975</v>
      </c>
      <c r="X85" s="23"/>
      <c r="Y85" s="23"/>
      <c r="Z85" s="4"/>
    </row>
    <row r="86" spans="1:26" ht="23.25">
      <c r="A86" s="4"/>
      <c r="B86" s="57"/>
      <c r="C86" s="57"/>
      <c r="D86" s="57"/>
      <c r="E86" s="57"/>
      <c r="F86" s="57"/>
      <c r="G86" s="57"/>
      <c r="H86" s="57"/>
      <c r="I86" s="64"/>
      <c r="J86" s="53"/>
      <c r="K86" s="54"/>
      <c r="L86" s="74"/>
      <c r="M86" s="23"/>
      <c r="N86" s="74"/>
      <c r="O86" s="74"/>
      <c r="P86" s="23"/>
      <c r="Q86" s="23"/>
      <c r="R86" s="23"/>
      <c r="S86" s="74"/>
      <c r="T86" s="74"/>
      <c r="U86" s="74"/>
      <c r="V86" s="23"/>
      <c r="W86" s="23"/>
      <c r="X86" s="23"/>
      <c r="Y86" s="23"/>
      <c r="Z86" s="4"/>
    </row>
    <row r="87" spans="1:26" ht="23.25">
      <c r="A87" s="4"/>
      <c r="B87" s="57"/>
      <c r="C87" s="57"/>
      <c r="D87" s="57"/>
      <c r="E87" s="57"/>
      <c r="F87" s="57"/>
      <c r="G87" s="57" t="s">
        <v>61</v>
      </c>
      <c r="H87" s="57"/>
      <c r="I87" s="64"/>
      <c r="J87" s="53" t="s">
        <v>62</v>
      </c>
      <c r="K87" s="54"/>
      <c r="L87" s="74"/>
      <c r="M87" s="23"/>
      <c r="N87" s="74"/>
      <c r="O87" s="74"/>
      <c r="P87" s="23"/>
      <c r="Q87" s="23"/>
      <c r="R87" s="23"/>
      <c r="S87" s="74"/>
      <c r="T87" s="74"/>
      <c r="U87" s="74"/>
      <c r="V87" s="23"/>
      <c r="W87" s="23"/>
      <c r="X87" s="23"/>
      <c r="Y87" s="23"/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7"/>
      <c r="I88" s="64"/>
      <c r="J88" s="53" t="s">
        <v>63</v>
      </c>
      <c r="K88" s="54"/>
      <c r="L88" s="74"/>
      <c r="M88" s="23"/>
      <c r="N88" s="74"/>
      <c r="O88" s="74"/>
      <c r="P88" s="23"/>
      <c r="Q88" s="23"/>
      <c r="R88" s="23"/>
      <c r="S88" s="74"/>
      <c r="T88" s="74"/>
      <c r="U88" s="74"/>
      <c r="V88" s="23"/>
      <c r="W88" s="23"/>
      <c r="X88" s="23"/>
      <c r="Y88" s="23"/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7"/>
      <c r="I89" s="64"/>
      <c r="J89" s="53" t="s">
        <v>49</v>
      </c>
      <c r="K89" s="54"/>
      <c r="L89" s="74">
        <f>SUM(L106+L113)</f>
        <v>3277.5</v>
      </c>
      <c r="M89" s="23">
        <f>SUM(M106+M113)</f>
        <v>24</v>
      </c>
      <c r="N89" s="74">
        <f>SUM(N106+N113)</f>
        <v>24</v>
      </c>
      <c r="O89" s="74">
        <f>SUM(O106+O113)</f>
        <v>0</v>
      </c>
      <c r="P89" s="23">
        <f>SUM(P106+P113)</f>
        <v>0</v>
      </c>
      <c r="Q89" s="23">
        <f>SUM(L89:P89)</f>
        <v>3325.5</v>
      </c>
      <c r="R89" s="23">
        <f>SUM(R106+R113)</f>
        <v>0</v>
      </c>
      <c r="S89" s="74">
        <f>SUM(S106+S113)</f>
        <v>0</v>
      </c>
      <c r="T89" s="74">
        <f>SUM(T106+T113)</f>
        <v>0</v>
      </c>
      <c r="U89" s="74">
        <f>SUM(U106+U113)</f>
        <v>0</v>
      </c>
      <c r="V89" s="23">
        <f>SUM(R89:U89)</f>
        <v>0</v>
      </c>
      <c r="W89" s="23">
        <f>SUM(Q89+V89)</f>
        <v>3325.5</v>
      </c>
      <c r="X89" s="23">
        <f>(Q89/W89)*100</f>
        <v>100</v>
      </c>
      <c r="Y89" s="23">
        <f>(V89/W89)*100</f>
        <v>0</v>
      </c>
      <c r="Z89" s="4"/>
    </row>
    <row r="90" spans="1:26" ht="23.25">
      <c r="A90" s="4"/>
      <c r="B90" s="65"/>
      <c r="C90" s="65"/>
      <c r="D90" s="65"/>
      <c r="E90" s="65"/>
      <c r="F90" s="65"/>
      <c r="G90" s="65"/>
      <c r="H90" s="65"/>
      <c r="I90" s="66"/>
      <c r="J90" s="62"/>
      <c r="K90" s="63"/>
      <c r="L90" s="75"/>
      <c r="M90" s="76"/>
      <c r="N90" s="75"/>
      <c r="O90" s="75"/>
      <c r="P90" s="76"/>
      <c r="Q90" s="76"/>
      <c r="R90" s="76"/>
      <c r="S90" s="75"/>
      <c r="T90" s="75"/>
      <c r="U90" s="75"/>
      <c r="V90" s="76"/>
      <c r="W90" s="76"/>
      <c r="X90" s="76"/>
      <c r="Y90" s="76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397</v>
      </c>
      <c r="Z92" s="4"/>
    </row>
    <row r="93" spans="1:26" ht="23.25">
      <c r="A93" s="4"/>
      <c r="B93" s="67" t="s">
        <v>40</v>
      </c>
      <c r="C93" s="68"/>
      <c r="D93" s="68"/>
      <c r="E93" s="68"/>
      <c r="F93" s="68"/>
      <c r="G93" s="68"/>
      <c r="H93" s="69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42</v>
      </c>
      <c r="X93" s="13"/>
      <c r="Y93" s="16"/>
      <c r="Z93" s="4"/>
    </row>
    <row r="94" spans="1:26" ht="23.25">
      <c r="A94" s="4"/>
      <c r="B94" s="17" t="s">
        <v>41</v>
      </c>
      <c r="C94" s="18"/>
      <c r="D94" s="18"/>
      <c r="E94" s="18"/>
      <c r="F94" s="18"/>
      <c r="G94" s="18"/>
      <c r="H94" s="70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39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22"/>
      <c r="M98" s="23"/>
      <c r="N98" s="24"/>
      <c r="O98" s="3"/>
      <c r="P98" s="27"/>
      <c r="Q98" s="27"/>
      <c r="R98" s="23"/>
      <c r="S98" s="24"/>
      <c r="T98" s="22"/>
      <c r="U98" s="73"/>
      <c r="V98" s="27"/>
      <c r="W98" s="27"/>
      <c r="X98" s="27"/>
      <c r="Y98" s="23"/>
      <c r="Z98" s="4"/>
    </row>
    <row r="99" spans="1:26" ht="23.25">
      <c r="A99" s="4"/>
      <c r="B99" s="51" t="s">
        <v>47</v>
      </c>
      <c r="C99" s="51" t="s">
        <v>54</v>
      </c>
      <c r="D99" s="51" t="s">
        <v>56</v>
      </c>
      <c r="E99" s="51"/>
      <c r="F99" s="51" t="s">
        <v>68</v>
      </c>
      <c r="G99" s="51" t="s">
        <v>61</v>
      </c>
      <c r="H99" s="51"/>
      <c r="I99" s="64"/>
      <c r="J99" s="55" t="s">
        <v>50</v>
      </c>
      <c r="K99" s="56"/>
      <c r="L99" s="74">
        <f aca="true" t="shared" si="26" ref="L99:P100">SUM(L107+L114)</f>
        <v>3485.6</v>
      </c>
      <c r="M99" s="74">
        <f t="shared" si="26"/>
        <v>32.5</v>
      </c>
      <c r="N99" s="74">
        <f t="shared" si="26"/>
        <v>25</v>
      </c>
      <c r="O99" s="74">
        <f t="shared" si="26"/>
        <v>0</v>
      </c>
      <c r="P99" s="74">
        <f t="shared" si="26"/>
        <v>0</v>
      </c>
      <c r="Q99" s="74">
        <f>SUM(L99:P99)</f>
        <v>3543.1</v>
      </c>
      <c r="R99" s="74">
        <f aca="true" t="shared" si="27" ref="R99:U100">SUM(R107+R114)</f>
        <v>0</v>
      </c>
      <c r="S99" s="74">
        <f t="shared" si="27"/>
        <v>0</v>
      </c>
      <c r="T99" s="74">
        <f t="shared" si="27"/>
        <v>0</v>
      </c>
      <c r="U99" s="77">
        <f t="shared" si="27"/>
        <v>0</v>
      </c>
      <c r="V99" s="23">
        <f>SUM(R99:U99)</f>
        <v>0</v>
      </c>
      <c r="W99" s="23">
        <f>SUM(Q99+V99)</f>
        <v>3543.1</v>
      </c>
      <c r="X99" s="23">
        <f>(Q99/W99)*100</f>
        <v>100</v>
      </c>
      <c r="Y99" s="23">
        <f>(V99/W99)*100</f>
        <v>0</v>
      </c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5" t="s">
        <v>51</v>
      </c>
      <c r="K100" s="56"/>
      <c r="L100" s="74">
        <f t="shared" si="26"/>
        <v>3333.1000000000004</v>
      </c>
      <c r="M100" s="74">
        <f t="shared" si="26"/>
        <v>9.3</v>
      </c>
      <c r="N100" s="74">
        <f t="shared" si="26"/>
        <v>0.8</v>
      </c>
      <c r="O100" s="74">
        <f t="shared" si="26"/>
        <v>0</v>
      </c>
      <c r="P100" s="74">
        <f t="shared" si="26"/>
        <v>0</v>
      </c>
      <c r="Q100" s="74">
        <f>SUM(L100:P100)</f>
        <v>3343.2000000000007</v>
      </c>
      <c r="R100" s="74">
        <f t="shared" si="27"/>
        <v>0</v>
      </c>
      <c r="S100" s="74">
        <f t="shared" si="27"/>
        <v>0</v>
      </c>
      <c r="T100" s="74">
        <f t="shared" si="27"/>
        <v>0</v>
      </c>
      <c r="U100" s="74">
        <f t="shared" si="27"/>
        <v>0</v>
      </c>
      <c r="V100" s="23">
        <f>SUM(R100:U100)</f>
        <v>0</v>
      </c>
      <c r="W100" s="23">
        <f>SUM(Q100+V100)</f>
        <v>3343.2000000000007</v>
      </c>
      <c r="X100" s="23">
        <f>(Q100/W100)*100</f>
        <v>100</v>
      </c>
      <c r="Y100" s="23">
        <f>(V100/W100)*100</f>
        <v>0</v>
      </c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4"/>
      <c r="J101" s="53" t="s">
        <v>52</v>
      </c>
      <c r="K101" s="54"/>
      <c r="L101" s="74">
        <f>(L100/L89)*100</f>
        <v>101.69641495041955</v>
      </c>
      <c r="M101" s="74">
        <f>(M100/M89)*100</f>
        <v>38.75</v>
      </c>
      <c r="N101" s="74">
        <f>(N100/N89)*100</f>
        <v>3.3333333333333335</v>
      </c>
      <c r="O101" s="74"/>
      <c r="P101" s="74"/>
      <c r="Q101" s="23">
        <f>(Q100/Q89)*100</f>
        <v>100.53225078935502</v>
      </c>
      <c r="R101" s="74"/>
      <c r="S101" s="74"/>
      <c r="T101" s="74"/>
      <c r="U101" s="74"/>
      <c r="V101" s="23"/>
      <c r="W101" s="23">
        <f>(W100/W89)*100</f>
        <v>100.53225078935502</v>
      </c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4"/>
      <c r="J102" s="53" t="s">
        <v>53</v>
      </c>
      <c r="K102" s="54"/>
      <c r="L102" s="74">
        <f>(L100/L99)*100</f>
        <v>95.62485655267388</v>
      </c>
      <c r="M102" s="23">
        <f>(M100/M99)*100</f>
        <v>28.61538461538462</v>
      </c>
      <c r="N102" s="74">
        <f>(N100/N99)*100</f>
        <v>3.2</v>
      </c>
      <c r="O102" s="74"/>
      <c r="P102" s="23"/>
      <c r="Q102" s="23">
        <f>(Q100/Q99)*100</f>
        <v>94.35804803702975</v>
      </c>
      <c r="R102" s="23"/>
      <c r="S102" s="74"/>
      <c r="T102" s="74"/>
      <c r="U102" s="74"/>
      <c r="V102" s="23"/>
      <c r="W102" s="23">
        <f>(W100/W99)*100</f>
        <v>94.35804803702975</v>
      </c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4"/>
      <c r="J103" s="53"/>
      <c r="K103" s="54"/>
      <c r="L103" s="74"/>
      <c r="M103" s="23"/>
      <c r="N103" s="74"/>
      <c r="O103" s="74"/>
      <c r="P103" s="23"/>
      <c r="Q103" s="23"/>
      <c r="R103" s="23"/>
      <c r="S103" s="74"/>
      <c r="T103" s="74"/>
      <c r="U103" s="74"/>
      <c r="V103" s="23"/>
      <c r="W103" s="23"/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 t="s">
        <v>71</v>
      </c>
      <c r="I104" s="64"/>
      <c r="J104" s="53" t="s">
        <v>72</v>
      </c>
      <c r="K104" s="54"/>
      <c r="L104" s="74"/>
      <c r="M104" s="23"/>
      <c r="N104" s="74"/>
      <c r="O104" s="74"/>
      <c r="P104" s="23"/>
      <c r="Q104" s="23"/>
      <c r="R104" s="23"/>
      <c r="S104" s="74"/>
      <c r="T104" s="74"/>
      <c r="U104" s="74"/>
      <c r="V104" s="23"/>
      <c r="W104" s="23"/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4"/>
      <c r="J105" s="53" t="s">
        <v>73</v>
      </c>
      <c r="K105" s="54"/>
      <c r="L105" s="74"/>
      <c r="M105" s="23"/>
      <c r="N105" s="74"/>
      <c r="O105" s="74"/>
      <c r="P105" s="23"/>
      <c r="Q105" s="23"/>
      <c r="R105" s="23"/>
      <c r="S105" s="74"/>
      <c r="T105" s="74"/>
      <c r="U105" s="74"/>
      <c r="V105" s="23"/>
      <c r="W105" s="23"/>
      <c r="X105" s="23"/>
      <c r="Y105" s="23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4"/>
      <c r="J106" s="53" t="s">
        <v>49</v>
      </c>
      <c r="K106" s="54"/>
      <c r="L106" s="74">
        <v>1721.1</v>
      </c>
      <c r="M106" s="23">
        <v>12</v>
      </c>
      <c r="N106" s="74">
        <v>12</v>
      </c>
      <c r="O106" s="74"/>
      <c r="P106" s="23"/>
      <c r="Q106" s="23">
        <f>SUM(L106:P106)</f>
        <v>1745.1</v>
      </c>
      <c r="R106" s="23"/>
      <c r="S106" s="74"/>
      <c r="T106" s="74"/>
      <c r="U106" s="74"/>
      <c r="V106" s="23">
        <f>SUM(R106:U106)</f>
        <v>0</v>
      </c>
      <c r="W106" s="23">
        <f>SUM(Q106+V106)</f>
        <v>1745.1</v>
      </c>
      <c r="X106" s="23">
        <f>(Q106/W106)*100</f>
        <v>100</v>
      </c>
      <c r="Y106" s="23">
        <f>(V106/W106)*100</f>
        <v>0</v>
      </c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4"/>
      <c r="J107" s="53" t="s">
        <v>50</v>
      </c>
      <c r="K107" s="54"/>
      <c r="L107" s="74">
        <v>1795.6</v>
      </c>
      <c r="M107" s="23">
        <v>20.5</v>
      </c>
      <c r="N107" s="74">
        <v>13</v>
      </c>
      <c r="O107" s="74"/>
      <c r="P107" s="23"/>
      <c r="Q107" s="23">
        <f>SUM(L107:P107)</f>
        <v>1829.1</v>
      </c>
      <c r="R107" s="23"/>
      <c r="S107" s="74"/>
      <c r="T107" s="74"/>
      <c r="U107" s="74"/>
      <c r="V107" s="23">
        <f>SUM(R107:U107)</f>
        <v>0</v>
      </c>
      <c r="W107" s="23">
        <f>SUM(Q107+V107)</f>
        <v>1829.1</v>
      </c>
      <c r="X107" s="23">
        <f>(Q107/W107)*100</f>
        <v>100</v>
      </c>
      <c r="Y107" s="23">
        <f>(V107/W107)*100</f>
        <v>0</v>
      </c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4"/>
      <c r="J108" s="53" t="s">
        <v>51</v>
      </c>
      <c r="K108" s="54"/>
      <c r="L108" s="74">
        <v>1751.4</v>
      </c>
      <c r="M108" s="23">
        <v>9.3</v>
      </c>
      <c r="N108" s="74">
        <v>0.8</v>
      </c>
      <c r="O108" s="74"/>
      <c r="P108" s="23"/>
      <c r="Q108" s="23">
        <f>SUM(L108:P108)</f>
        <v>1761.5</v>
      </c>
      <c r="R108" s="23"/>
      <c r="S108" s="74"/>
      <c r="T108" s="74"/>
      <c r="U108" s="74"/>
      <c r="V108" s="23">
        <f>SUM(R108:U108)</f>
        <v>0</v>
      </c>
      <c r="W108" s="23">
        <f>SUM(Q108+V108)</f>
        <v>1761.5</v>
      </c>
      <c r="X108" s="23">
        <f>(Q108/W108)*100</f>
        <v>100</v>
      </c>
      <c r="Y108" s="23">
        <f>(V108/W108)*100</f>
        <v>0</v>
      </c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4"/>
      <c r="J109" s="53" t="s">
        <v>52</v>
      </c>
      <c r="K109" s="54"/>
      <c r="L109" s="74">
        <f>(L108/L106)*100</f>
        <v>101.760502004532</v>
      </c>
      <c r="M109" s="23">
        <f>(M108/M106)*100</f>
        <v>77.5</v>
      </c>
      <c r="N109" s="74">
        <f>(N108/N106)*100</f>
        <v>6.666666666666667</v>
      </c>
      <c r="O109" s="74"/>
      <c r="P109" s="23"/>
      <c r="Q109" s="23">
        <f>(Q108/Q106)*100</f>
        <v>100.93977422497278</v>
      </c>
      <c r="R109" s="23"/>
      <c r="S109" s="74"/>
      <c r="T109" s="74"/>
      <c r="U109" s="74"/>
      <c r="V109" s="23"/>
      <c r="W109" s="23">
        <f>(W108/W106)*100</f>
        <v>100.93977422497278</v>
      </c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4"/>
      <c r="J110" s="53" t="s">
        <v>53</v>
      </c>
      <c r="K110" s="54"/>
      <c r="L110" s="74">
        <f>(L108/L107)*100</f>
        <v>97.53842726665182</v>
      </c>
      <c r="M110" s="23">
        <f>(M108/M107)*100</f>
        <v>45.36585365853659</v>
      </c>
      <c r="N110" s="74">
        <f>(N108/N107)*100</f>
        <v>6.153846153846154</v>
      </c>
      <c r="O110" s="74"/>
      <c r="P110" s="23"/>
      <c r="Q110" s="23">
        <f>(Q108/Q107)*100</f>
        <v>96.3041933191187</v>
      </c>
      <c r="R110" s="23"/>
      <c r="S110" s="74"/>
      <c r="T110" s="74"/>
      <c r="U110" s="74"/>
      <c r="V110" s="23"/>
      <c r="W110" s="23">
        <f>(W108/W107)*100</f>
        <v>96.3041933191187</v>
      </c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3"/>
      <c r="K111" s="54"/>
      <c r="L111" s="74"/>
      <c r="M111" s="23"/>
      <c r="N111" s="74"/>
      <c r="O111" s="74"/>
      <c r="P111" s="23"/>
      <c r="Q111" s="23"/>
      <c r="R111" s="23"/>
      <c r="S111" s="74"/>
      <c r="T111" s="74"/>
      <c r="U111" s="74"/>
      <c r="V111" s="23"/>
      <c r="W111" s="23"/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 t="s">
        <v>74</v>
      </c>
      <c r="I112" s="64"/>
      <c r="J112" s="53" t="s">
        <v>75</v>
      </c>
      <c r="K112" s="54"/>
      <c r="L112" s="74"/>
      <c r="M112" s="23"/>
      <c r="N112" s="74"/>
      <c r="O112" s="74"/>
      <c r="P112" s="23"/>
      <c r="Q112" s="23"/>
      <c r="R112" s="23"/>
      <c r="S112" s="74"/>
      <c r="T112" s="74"/>
      <c r="U112" s="74"/>
      <c r="V112" s="23"/>
      <c r="W112" s="23"/>
      <c r="X112" s="23"/>
      <c r="Y112" s="23"/>
      <c r="Z112" s="4"/>
    </row>
    <row r="113" spans="1:26" ht="23.25">
      <c r="A113" s="4"/>
      <c r="B113" s="57"/>
      <c r="C113" s="58"/>
      <c r="D113" s="58"/>
      <c r="E113" s="58"/>
      <c r="F113" s="58"/>
      <c r="G113" s="58"/>
      <c r="H113" s="58"/>
      <c r="I113" s="53"/>
      <c r="J113" s="53" t="s">
        <v>49</v>
      </c>
      <c r="K113" s="54"/>
      <c r="L113" s="21">
        <v>1556.4</v>
      </c>
      <c r="M113" s="21">
        <v>12</v>
      </c>
      <c r="N113" s="21">
        <v>12</v>
      </c>
      <c r="O113" s="21"/>
      <c r="P113" s="21"/>
      <c r="Q113" s="21">
        <f>SUM(L113:P113)</f>
        <v>1580.4</v>
      </c>
      <c r="R113" s="21"/>
      <c r="S113" s="21"/>
      <c r="T113" s="21"/>
      <c r="U113" s="21"/>
      <c r="V113" s="21">
        <f>SUM(R113:U113)</f>
        <v>0</v>
      </c>
      <c r="W113" s="21">
        <f>SUM(Q113+V113)</f>
        <v>1580.4</v>
      </c>
      <c r="X113" s="21">
        <f>(Q113/W113)*100</f>
        <v>100</v>
      </c>
      <c r="Y113" s="21">
        <f>(V113/W113)*100</f>
        <v>0</v>
      </c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 t="s">
        <v>50</v>
      </c>
      <c r="K114" s="54"/>
      <c r="L114" s="74">
        <v>1690</v>
      </c>
      <c r="M114" s="23">
        <v>12</v>
      </c>
      <c r="N114" s="74">
        <v>12</v>
      </c>
      <c r="O114" s="74"/>
      <c r="P114" s="23"/>
      <c r="Q114" s="23">
        <f>SUM(L114:P114)</f>
        <v>1714</v>
      </c>
      <c r="R114" s="23"/>
      <c r="S114" s="74"/>
      <c r="T114" s="74"/>
      <c r="U114" s="74"/>
      <c r="V114" s="23">
        <f>SUM(R114:U114)</f>
        <v>0</v>
      </c>
      <c r="W114" s="23">
        <f>SUM(Q114+V114)</f>
        <v>1714</v>
      </c>
      <c r="X114" s="23">
        <f>(Q114/W114)*100</f>
        <v>100</v>
      </c>
      <c r="Y114" s="23">
        <f>(V114/W114)*100</f>
        <v>0</v>
      </c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4"/>
      <c r="J115" s="53" t="s">
        <v>51</v>
      </c>
      <c r="K115" s="54"/>
      <c r="L115" s="74">
        <v>1581.7</v>
      </c>
      <c r="M115" s="23"/>
      <c r="N115" s="74"/>
      <c r="O115" s="74"/>
      <c r="P115" s="23"/>
      <c r="Q115" s="23">
        <f>SUM(L115:P115)</f>
        <v>1581.7</v>
      </c>
      <c r="R115" s="23"/>
      <c r="S115" s="74"/>
      <c r="T115" s="74"/>
      <c r="U115" s="74"/>
      <c r="V115" s="23">
        <f>SUM(R115:U115)</f>
        <v>0</v>
      </c>
      <c r="W115" s="23">
        <f>SUM(Q115+V115)</f>
        <v>1581.7</v>
      </c>
      <c r="X115" s="23">
        <f>(Q115/W115)*100</f>
        <v>100</v>
      </c>
      <c r="Y115" s="23">
        <f>(V115/W115)*100</f>
        <v>0</v>
      </c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4"/>
      <c r="J116" s="53" t="s">
        <v>52</v>
      </c>
      <c r="K116" s="54"/>
      <c r="L116" s="74">
        <f>(L115/L113)*100</f>
        <v>101.62554613209971</v>
      </c>
      <c r="M116" s="23">
        <f>(M115/M113)*100</f>
        <v>0</v>
      </c>
      <c r="N116" s="74">
        <f>(N115/N113)*100</f>
        <v>0</v>
      </c>
      <c r="O116" s="74"/>
      <c r="P116" s="23"/>
      <c r="Q116" s="23">
        <f>(Q115/Q113)*100</f>
        <v>100.08225765628956</v>
      </c>
      <c r="R116" s="23"/>
      <c r="S116" s="74"/>
      <c r="T116" s="74"/>
      <c r="U116" s="74"/>
      <c r="V116" s="23"/>
      <c r="W116" s="23">
        <f>(W115/W113)*100</f>
        <v>100.08225765628956</v>
      </c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4"/>
      <c r="J117" s="53" t="s">
        <v>53</v>
      </c>
      <c r="K117" s="54"/>
      <c r="L117" s="74">
        <f>(L115/L114)*100</f>
        <v>93.59171597633137</v>
      </c>
      <c r="M117" s="23">
        <f>(M115/M114)*100</f>
        <v>0</v>
      </c>
      <c r="N117" s="74">
        <f>(N115/N114)*100</f>
        <v>0</v>
      </c>
      <c r="O117" s="74"/>
      <c r="P117" s="23"/>
      <c r="Q117" s="23">
        <f>(Q115/Q114)*100</f>
        <v>92.28121353558927</v>
      </c>
      <c r="R117" s="23"/>
      <c r="S117" s="74"/>
      <c r="T117" s="74"/>
      <c r="U117" s="74"/>
      <c r="V117" s="23"/>
      <c r="W117" s="23">
        <f>(W115/W114)*100</f>
        <v>92.28121353558927</v>
      </c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4"/>
      <c r="J118" s="53"/>
      <c r="K118" s="54"/>
      <c r="L118" s="74"/>
      <c r="M118" s="23"/>
      <c r="N118" s="74"/>
      <c r="O118" s="74"/>
      <c r="P118" s="23"/>
      <c r="Q118" s="23"/>
      <c r="R118" s="23"/>
      <c r="S118" s="74"/>
      <c r="T118" s="74"/>
      <c r="U118" s="74"/>
      <c r="V118" s="23"/>
      <c r="W118" s="23"/>
      <c r="X118" s="23"/>
      <c r="Y118" s="23"/>
      <c r="Z118" s="4"/>
    </row>
    <row r="119" spans="1:26" ht="23.25">
      <c r="A119" s="4"/>
      <c r="B119" s="51"/>
      <c r="C119" s="51"/>
      <c r="D119" s="51"/>
      <c r="E119" s="51"/>
      <c r="F119" s="51" t="s">
        <v>76</v>
      </c>
      <c r="G119" s="51"/>
      <c r="H119" s="51"/>
      <c r="I119" s="64"/>
      <c r="J119" s="53" t="s">
        <v>77</v>
      </c>
      <c r="K119" s="54"/>
      <c r="L119" s="74"/>
      <c r="M119" s="23"/>
      <c r="N119" s="74"/>
      <c r="O119" s="74"/>
      <c r="P119" s="23"/>
      <c r="Q119" s="23"/>
      <c r="R119" s="23"/>
      <c r="S119" s="74"/>
      <c r="T119" s="74"/>
      <c r="U119" s="74"/>
      <c r="V119" s="23"/>
      <c r="W119" s="23"/>
      <c r="X119" s="23"/>
      <c r="Y119" s="23"/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4"/>
      <c r="J120" s="53" t="s">
        <v>78</v>
      </c>
      <c r="K120" s="54"/>
      <c r="L120" s="74"/>
      <c r="M120" s="23"/>
      <c r="N120" s="74"/>
      <c r="O120" s="74"/>
      <c r="P120" s="23"/>
      <c r="Q120" s="23"/>
      <c r="R120" s="23"/>
      <c r="S120" s="74"/>
      <c r="T120" s="74"/>
      <c r="U120" s="74"/>
      <c r="V120" s="23"/>
      <c r="W120" s="23"/>
      <c r="X120" s="23"/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4"/>
      <c r="J121" s="53" t="s">
        <v>79</v>
      </c>
      <c r="K121" s="54"/>
      <c r="L121" s="74"/>
      <c r="M121" s="23"/>
      <c r="N121" s="74"/>
      <c r="O121" s="74"/>
      <c r="P121" s="23"/>
      <c r="Q121" s="23"/>
      <c r="R121" s="23"/>
      <c r="S121" s="74"/>
      <c r="T121" s="74"/>
      <c r="U121" s="74"/>
      <c r="V121" s="23"/>
      <c r="W121" s="23"/>
      <c r="X121" s="23"/>
      <c r="Y121" s="23"/>
      <c r="Z121" s="4"/>
    </row>
    <row r="122" spans="1:26" ht="23.25">
      <c r="A122" s="4"/>
      <c r="B122" s="57"/>
      <c r="C122" s="58"/>
      <c r="D122" s="58"/>
      <c r="E122" s="58"/>
      <c r="F122" s="58"/>
      <c r="G122" s="58"/>
      <c r="H122" s="58"/>
      <c r="I122" s="53"/>
      <c r="J122" s="53" t="s">
        <v>49</v>
      </c>
      <c r="K122" s="54"/>
      <c r="L122" s="21">
        <f aca="true" t="shared" si="28" ref="L122:P124">SUM(L130)</f>
        <v>1235.3</v>
      </c>
      <c r="M122" s="21">
        <f t="shared" si="28"/>
        <v>12</v>
      </c>
      <c r="N122" s="21">
        <f t="shared" si="28"/>
        <v>12</v>
      </c>
      <c r="O122" s="21">
        <f t="shared" si="28"/>
        <v>0</v>
      </c>
      <c r="P122" s="21">
        <f t="shared" si="28"/>
        <v>0</v>
      </c>
      <c r="Q122" s="21">
        <f>SUM(L122:P122)</f>
        <v>1259.3</v>
      </c>
      <c r="R122" s="21">
        <f aca="true" t="shared" si="29" ref="R122:U124">SUM(R130)</f>
        <v>0</v>
      </c>
      <c r="S122" s="21">
        <f t="shared" si="29"/>
        <v>0</v>
      </c>
      <c r="T122" s="21">
        <f t="shared" si="29"/>
        <v>0</v>
      </c>
      <c r="U122" s="21">
        <f t="shared" si="29"/>
        <v>0</v>
      </c>
      <c r="V122" s="21">
        <f>SUM(R122:U122)</f>
        <v>0</v>
      </c>
      <c r="W122" s="21">
        <f>SUM(Q122+V122)</f>
        <v>1259.3</v>
      </c>
      <c r="X122" s="21">
        <f>(Q122/W122)*100</f>
        <v>100</v>
      </c>
      <c r="Y122" s="21">
        <f>(V122/W122)*100</f>
        <v>0</v>
      </c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4"/>
      <c r="J123" s="53" t="s">
        <v>50</v>
      </c>
      <c r="K123" s="54"/>
      <c r="L123" s="74">
        <f t="shared" si="28"/>
        <v>1138.7</v>
      </c>
      <c r="M123" s="23">
        <f t="shared" si="28"/>
        <v>12</v>
      </c>
      <c r="N123" s="74">
        <f t="shared" si="28"/>
        <v>12</v>
      </c>
      <c r="O123" s="74">
        <f t="shared" si="28"/>
        <v>0</v>
      </c>
      <c r="P123" s="23">
        <f t="shared" si="28"/>
        <v>0</v>
      </c>
      <c r="Q123" s="23">
        <f>SUM(L123:P123)</f>
        <v>1162.7</v>
      </c>
      <c r="R123" s="23">
        <f t="shared" si="29"/>
        <v>0</v>
      </c>
      <c r="S123" s="74">
        <f t="shared" si="29"/>
        <v>0</v>
      </c>
      <c r="T123" s="74">
        <f t="shared" si="29"/>
        <v>0</v>
      </c>
      <c r="U123" s="74">
        <f t="shared" si="29"/>
        <v>0</v>
      </c>
      <c r="V123" s="23">
        <f>SUM(R123:U123)</f>
        <v>0</v>
      </c>
      <c r="W123" s="23">
        <f>SUM(Q123+V123)</f>
        <v>1162.7</v>
      </c>
      <c r="X123" s="23">
        <f>(Q123/W123)*100</f>
        <v>100</v>
      </c>
      <c r="Y123" s="23">
        <f>(V123/W123)*100</f>
        <v>0</v>
      </c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4"/>
      <c r="J124" s="53" t="s">
        <v>51</v>
      </c>
      <c r="K124" s="54"/>
      <c r="L124" s="74">
        <f t="shared" si="28"/>
        <v>1044.3</v>
      </c>
      <c r="M124" s="23">
        <f t="shared" si="28"/>
        <v>0</v>
      </c>
      <c r="N124" s="74">
        <f t="shared" si="28"/>
        <v>0</v>
      </c>
      <c r="O124" s="74">
        <f t="shared" si="28"/>
        <v>0</v>
      </c>
      <c r="P124" s="23">
        <f t="shared" si="28"/>
        <v>0</v>
      </c>
      <c r="Q124" s="23">
        <f>SUM(L124:P124)</f>
        <v>1044.3</v>
      </c>
      <c r="R124" s="23">
        <f t="shared" si="29"/>
        <v>0</v>
      </c>
      <c r="S124" s="74">
        <f t="shared" si="29"/>
        <v>0</v>
      </c>
      <c r="T124" s="74">
        <f t="shared" si="29"/>
        <v>0</v>
      </c>
      <c r="U124" s="74">
        <f t="shared" si="29"/>
        <v>0</v>
      </c>
      <c r="V124" s="23">
        <f>SUM(R124:U124)</f>
        <v>0</v>
      </c>
      <c r="W124" s="23">
        <f>SUM(Q124+V124)</f>
        <v>1044.3</v>
      </c>
      <c r="X124" s="23">
        <f>(Q124/W124)*100</f>
        <v>100</v>
      </c>
      <c r="Y124" s="23">
        <f>(V124/W124)*100</f>
        <v>0</v>
      </c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4"/>
      <c r="J125" s="53" t="s">
        <v>52</v>
      </c>
      <c r="K125" s="54"/>
      <c r="L125" s="74">
        <f>(L124/L122)*100</f>
        <v>84.53816886586254</v>
      </c>
      <c r="M125" s="23">
        <f>(M124/M122)*100</f>
        <v>0</v>
      </c>
      <c r="N125" s="74">
        <f>(N124/N122)*100</f>
        <v>0</v>
      </c>
      <c r="O125" s="74"/>
      <c r="P125" s="23"/>
      <c r="Q125" s="23">
        <f>(Q124/Q122)*100</f>
        <v>82.92702294925752</v>
      </c>
      <c r="R125" s="23"/>
      <c r="S125" s="74"/>
      <c r="T125" s="74"/>
      <c r="U125" s="74"/>
      <c r="V125" s="23"/>
      <c r="W125" s="23">
        <f>(W124/W122)*100</f>
        <v>82.92702294925752</v>
      </c>
      <c r="X125" s="23"/>
      <c r="Y125" s="23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3" t="s">
        <v>53</v>
      </c>
      <c r="K126" s="54"/>
      <c r="L126" s="74">
        <f aca="true" t="shared" si="30" ref="L126:Q126">(L124/L123)*100</f>
        <v>91.70984455958549</v>
      </c>
      <c r="M126" s="23">
        <f t="shared" si="30"/>
        <v>0</v>
      </c>
      <c r="N126" s="74">
        <f t="shared" si="30"/>
        <v>0</v>
      </c>
      <c r="O126" s="74"/>
      <c r="P126" s="23"/>
      <c r="Q126" s="23">
        <f t="shared" si="30"/>
        <v>89.81680571084544</v>
      </c>
      <c r="R126" s="23"/>
      <c r="S126" s="74"/>
      <c r="T126" s="74"/>
      <c r="U126" s="74"/>
      <c r="V126" s="23"/>
      <c r="W126" s="23">
        <f>(W124/W123)*100</f>
        <v>89.81680571084544</v>
      </c>
      <c r="X126" s="23"/>
      <c r="Y126" s="23"/>
      <c r="Z126" s="4"/>
    </row>
    <row r="127" spans="1:26" ht="23.25">
      <c r="A127" s="4"/>
      <c r="B127" s="57"/>
      <c r="C127" s="57"/>
      <c r="D127" s="57"/>
      <c r="E127" s="57"/>
      <c r="F127" s="57"/>
      <c r="G127" s="57"/>
      <c r="H127" s="57"/>
      <c r="I127" s="64"/>
      <c r="J127" s="53"/>
      <c r="K127" s="54"/>
      <c r="L127" s="74"/>
      <c r="M127" s="23"/>
      <c r="N127" s="74"/>
      <c r="O127" s="74"/>
      <c r="P127" s="23"/>
      <c r="Q127" s="23"/>
      <c r="R127" s="23"/>
      <c r="S127" s="74"/>
      <c r="T127" s="74"/>
      <c r="U127" s="74"/>
      <c r="V127" s="23"/>
      <c r="W127" s="23"/>
      <c r="X127" s="23"/>
      <c r="Y127" s="23"/>
      <c r="Z127" s="4"/>
    </row>
    <row r="128" spans="1:26" ht="23.25">
      <c r="A128" s="4"/>
      <c r="B128" s="57"/>
      <c r="C128" s="58"/>
      <c r="D128" s="58"/>
      <c r="E128" s="58"/>
      <c r="F128" s="58"/>
      <c r="G128" s="58" t="s">
        <v>61</v>
      </c>
      <c r="H128" s="58"/>
      <c r="I128" s="53"/>
      <c r="J128" s="53" t="s">
        <v>62</v>
      </c>
      <c r="K128" s="5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4"/>
    </row>
    <row r="129" spans="1:26" ht="23.25">
      <c r="A129" s="4"/>
      <c r="B129" s="57"/>
      <c r="C129" s="57"/>
      <c r="D129" s="57"/>
      <c r="E129" s="57"/>
      <c r="F129" s="57"/>
      <c r="G129" s="57"/>
      <c r="H129" s="57"/>
      <c r="I129" s="64"/>
      <c r="J129" s="53" t="s">
        <v>63</v>
      </c>
      <c r="K129" s="54"/>
      <c r="L129" s="74"/>
      <c r="M129" s="23"/>
      <c r="N129" s="74"/>
      <c r="O129" s="74"/>
      <c r="P129" s="23"/>
      <c r="Q129" s="23"/>
      <c r="R129" s="23"/>
      <c r="S129" s="74"/>
      <c r="T129" s="74"/>
      <c r="U129" s="74"/>
      <c r="V129" s="23"/>
      <c r="W129" s="23"/>
      <c r="X129" s="23"/>
      <c r="Y129" s="23"/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/>
      <c r="I130" s="64"/>
      <c r="J130" s="53" t="s">
        <v>49</v>
      </c>
      <c r="K130" s="54"/>
      <c r="L130" s="74">
        <f aca="true" t="shared" si="31" ref="L130:P132">SUM(L145)</f>
        <v>1235.3</v>
      </c>
      <c r="M130" s="23">
        <f t="shared" si="31"/>
        <v>12</v>
      </c>
      <c r="N130" s="74">
        <f t="shared" si="31"/>
        <v>12</v>
      </c>
      <c r="O130" s="74">
        <f t="shared" si="31"/>
        <v>0</v>
      </c>
      <c r="P130" s="23">
        <f t="shared" si="31"/>
        <v>0</v>
      </c>
      <c r="Q130" s="23">
        <f>SUM(L130:P130)</f>
        <v>1259.3</v>
      </c>
      <c r="R130" s="23">
        <f aca="true" t="shared" si="32" ref="R130:U132">SUM(R145)</f>
        <v>0</v>
      </c>
      <c r="S130" s="74">
        <f t="shared" si="32"/>
        <v>0</v>
      </c>
      <c r="T130" s="74">
        <f t="shared" si="32"/>
        <v>0</v>
      </c>
      <c r="U130" s="74">
        <f t="shared" si="32"/>
        <v>0</v>
      </c>
      <c r="V130" s="23">
        <f>SUM(R130:U130)</f>
        <v>0</v>
      </c>
      <c r="W130" s="23">
        <f>SUM(Q130+V130)</f>
        <v>1259.3</v>
      </c>
      <c r="X130" s="23">
        <f>(Q130/W130)*100</f>
        <v>100</v>
      </c>
      <c r="Y130" s="23">
        <f>(V130/W130)*100</f>
        <v>0</v>
      </c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/>
      <c r="I131" s="64"/>
      <c r="J131" s="53" t="s">
        <v>50</v>
      </c>
      <c r="K131" s="54"/>
      <c r="L131" s="74">
        <f t="shared" si="31"/>
        <v>1138.7</v>
      </c>
      <c r="M131" s="23">
        <f t="shared" si="31"/>
        <v>12</v>
      </c>
      <c r="N131" s="74">
        <f t="shared" si="31"/>
        <v>12</v>
      </c>
      <c r="O131" s="74">
        <f t="shared" si="31"/>
        <v>0</v>
      </c>
      <c r="P131" s="23">
        <f t="shared" si="31"/>
        <v>0</v>
      </c>
      <c r="Q131" s="23">
        <f>SUM(L131:P131)</f>
        <v>1162.7</v>
      </c>
      <c r="R131" s="23">
        <f t="shared" si="32"/>
        <v>0</v>
      </c>
      <c r="S131" s="74">
        <f t="shared" si="32"/>
        <v>0</v>
      </c>
      <c r="T131" s="74">
        <f t="shared" si="32"/>
        <v>0</v>
      </c>
      <c r="U131" s="74">
        <f t="shared" si="32"/>
        <v>0</v>
      </c>
      <c r="V131" s="23">
        <f>SUM(R131:U131)</f>
        <v>0</v>
      </c>
      <c r="W131" s="23">
        <f>SUM(Q131+V131)</f>
        <v>1162.7</v>
      </c>
      <c r="X131" s="23">
        <f>(Q131/W131)*100</f>
        <v>100</v>
      </c>
      <c r="Y131" s="23">
        <f>(V131/W131)*100</f>
        <v>0</v>
      </c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/>
      <c r="I132" s="64"/>
      <c r="J132" s="53" t="s">
        <v>51</v>
      </c>
      <c r="K132" s="54"/>
      <c r="L132" s="74">
        <f t="shared" si="31"/>
        <v>1044.3</v>
      </c>
      <c r="M132" s="23">
        <f t="shared" si="31"/>
        <v>0</v>
      </c>
      <c r="N132" s="74">
        <f t="shared" si="31"/>
        <v>0</v>
      </c>
      <c r="O132" s="74">
        <f t="shared" si="31"/>
        <v>0</v>
      </c>
      <c r="P132" s="23">
        <f t="shared" si="31"/>
        <v>0</v>
      </c>
      <c r="Q132" s="23">
        <f>SUM(L132:P132)</f>
        <v>1044.3</v>
      </c>
      <c r="R132" s="23">
        <f t="shared" si="32"/>
        <v>0</v>
      </c>
      <c r="S132" s="74">
        <f t="shared" si="32"/>
        <v>0</v>
      </c>
      <c r="T132" s="74">
        <f t="shared" si="32"/>
        <v>0</v>
      </c>
      <c r="U132" s="74">
        <f t="shared" si="32"/>
        <v>0</v>
      </c>
      <c r="V132" s="23">
        <f>SUM(R132:U132)</f>
        <v>0</v>
      </c>
      <c r="W132" s="23">
        <f>SUM(Q132+V132)</f>
        <v>1044.3</v>
      </c>
      <c r="X132" s="23">
        <f>(Q132/W132)*100</f>
        <v>100</v>
      </c>
      <c r="Y132" s="23">
        <f>(V132/W132)*100</f>
        <v>0</v>
      </c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/>
      <c r="I133" s="64"/>
      <c r="J133" s="53" t="s">
        <v>52</v>
      </c>
      <c r="K133" s="54"/>
      <c r="L133" s="74">
        <f>(L132/L130)*100</f>
        <v>84.53816886586254</v>
      </c>
      <c r="M133" s="23">
        <f>(M132/M130)*100</f>
        <v>0</v>
      </c>
      <c r="N133" s="74">
        <f>(N132/N130)*100</f>
        <v>0</v>
      </c>
      <c r="O133" s="74"/>
      <c r="P133" s="23"/>
      <c r="Q133" s="23">
        <f>(Q132/Q130)*100</f>
        <v>82.92702294925752</v>
      </c>
      <c r="R133" s="23"/>
      <c r="S133" s="74"/>
      <c r="T133" s="74"/>
      <c r="U133" s="74"/>
      <c r="V133" s="23"/>
      <c r="W133" s="23">
        <f>(W132/W130)*100</f>
        <v>82.92702294925752</v>
      </c>
      <c r="X133" s="23"/>
      <c r="Y133" s="23"/>
      <c r="Z133" s="4"/>
    </row>
    <row r="134" spans="1:26" ht="23.25">
      <c r="A134" s="4"/>
      <c r="B134" s="57"/>
      <c r="C134" s="57"/>
      <c r="D134" s="57"/>
      <c r="E134" s="57"/>
      <c r="F134" s="57"/>
      <c r="G134" s="57"/>
      <c r="H134" s="57"/>
      <c r="I134" s="64"/>
      <c r="J134" s="53" t="s">
        <v>53</v>
      </c>
      <c r="K134" s="54"/>
      <c r="L134" s="74">
        <f aca="true" t="shared" si="33" ref="L134:Q134">(L132/L131)*100</f>
        <v>91.70984455958549</v>
      </c>
      <c r="M134" s="23">
        <f t="shared" si="33"/>
        <v>0</v>
      </c>
      <c r="N134" s="74">
        <f t="shared" si="33"/>
        <v>0</v>
      </c>
      <c r="O134" s="74"/>
      <c r="P134" s="23"/>
      <c r="Q134" s="23">
        <f t="shared" si="33"/>
        <v>89.81680571084544</v>
      </c>
      <c r="R134" s="23"/>
      <c r="S134" s="74"/>
      <c r="T134" s="74"/>
      <c r="U134" s="74"/>
      <c r="V134" s="23"/>
      <c r="W134" s="23">
        <f>(W132/W131)*100</f>
        <v>89.81680571084544</v>
      </c>
      <c r="X134" s="23"/>
      <c r="Y134" s="23"/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75"/>
      <c r="M135" s="76"/>
      <c r="N135" s="75"/>
      <c r="O135" s="75"/>
      <c r="P135" s="76"/>
      <c r="Q135" s="76"/>
      <c r="R135" s="76"/>
      <c r="S135" s="75"/>
      <c r="T135" s="75"/>
      <c r="U135" s="75"/>
      <c r="V135" s="76"/>
      <c r="W135" s="76"/>
      <c r="X135" s="76"/>
      <c r="Y135" s="76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398</v>
      </c>
      <c r="Z137" s="4"/>
    </row>
    <row r="138" spans="1:26" ht="23.25">
      <c r="A138" s="4"/>
      <c r="B138" s="67" t="s">
        <v>40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42</v>
      </c>
      <c r="X138" s="13"/>
      <c r="Y138" s="16"/>
      <c r="Z138" s="4"/>
    </row>
    <row r="139" spans="1:26" ht="23.25">
      <c r="A139" s="4"/>
      <c r="B139" s="17" t="s">
        <v>41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39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22"/>
      <c r="M143" s="23"/>
      <c r="N143" s="24"/>
      <c r="O143" s="3"/>
      <c r="P143" s="27"/>
      <c r="Q143" s="27"/>
      <c r="R143" s="23"/>
      <c r="S143" s="24"/>
      <c r="T143" s="22"/>
      <c r="U143" s="73"/>
      <c r="V143" s="27"/>
      <c r="W143" s="27"/>
      <c r="X143" s="27"/>
      <c r="Y143" s="23"/>
      <c r="Z143" s="4"/>
    </row>
    <row r="144" spans="1:26" ht="23.25">
      <c r="A144" s="4"/>
      <c r="B144" s="51" t="s">
        <v>47</v>
      </c>
      <c r="C144" s="51" t="s">
        <v>54</v>
      </c>
      <c r="D144" s="51" t="s">
        <v>56</v>
      </c>
      <c r="E144" s="51"/>
      <c r="F144" s="51" t="s">
        <v>76</v>
      </c>
      <c r="G144" s="51" t="s">
        <v>61</v>
      </c>
      <c r="H144" s="51" t="s">
        <v>80</v>
      </c>
      <c r="I144" s="64"/>
      <c r="J144" s="55" t="s">
        <v>81</v>
      </c>
      <c r="K144" s="56"/>
      <c r="L144" s="74"/>
      <c r="M144" s="74"/>
      <c r="N144" s="74"/>
      <c r="O144" s="74"/>
      <c r="P144" s="74"/>
      <c r="Q144" s="74"/>
      <c r="R144" s="74"/>
      <c r="S144" s="74"/>
      <c r="T144" s="74"/>
      <c r="U144" s="77"/>
      <c r="V144" s="23"/>
      <c r="W144" s="23"/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4"/>
      <c r="J145" s="55" t="s">
        <v>49</v>
      </c>
      <c r="K145" s="56"/>
      <c r="L145" s="74">
        <v>1235.3</v>
      </c>
      <c r="M145" s="74">
        <v>12</v>
      </c>
      <c r="N145" s="74">
        <v>12</v>
      </c>
      <c r="O145" s="74"/>
      <c r="P145" s="74"/>
      <c r="Q145" s="74">
        <f>SUM(L145:P145)</f>
        <v>1259.3</v>
      </c>
      <c r="R145" s="74"/>
      <c r="S145" s="74"/>
      <c r="T145" s="74"/>
      <c r="U145" s="74"/>
      <c r="V145" s="23">
        <f>SUM(R145:U145)</f>
        <v>0</v>
      </c>
      <c r="W145" s="23">
        <f>SUM(Q145+V145)</f>
        <v>1259.3</v>
      </c>
      <c r="X145" s="23">
        <f>(Q145/W145)*100</f>
        <v>100</v>
      </c>
      <c r="Y145" s="23">
        <f>(V145/W145)*100</f>
        <v>0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4"/>
      <c r="J146" s="53" t="s">
        <v>50</v>
      </c>
      <c r="K146" s="54"/>
      <c r="L146" s="74">
        <v>1138.7</v>
      </c>
      <c r="M146" s="74">
        <v>12</v>
      </c>
      <c r="N146" s="74">
        <v>12</v>
      </c>
      <c r="O146" s="74"/>
      <c r="P146" s="74"/>
      <c r="Q146" s="23">
        <f>SUM(L146:P146)</f>
        <v>1162.7</v>
      </c>
      <c r="R146" s="74"/>
      <c r="S146" s="74"/>
      <c r="T146" s="74"/>
      <c r="U146" s="74"/>
      <c r="V146" s="23">
        <f>SUM(R146:U146)</f>
        <v>0</v>
      </c>
      <c r="W146" s="23">
        <f>SUM(Q146+V146)</f>
        <v>1162.7</v>
      </c>
      <c r="X146" s="23">
        <f>(Q146/W146)*100</f>
        <v>100</v>
      </c>
      <c r="Y146" s="23">
        <f>(V146/W146)*100</f>
        <v>0</v>
      </c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4"/>
      <c r="J147" s="53" t="s">
        <v>51</v>
      </c>
      <c r="K147" s="54"/>
      <c r="L147" s="74">
        <v>1044.3</v>
      </c>
      <c r="M147" s="23"/>
      <c r="N147" s="74"/>
      <c r="O147" s="74"/>
      <c r="P147" s="23"/>
      <c r="Q147" s="23">
        <f>SUM(L147:P147)</f>
        <v>1044.3</v>
      </c>
      <c r="R147" s="23"/>
      <c r="S147" s="74"/>
      <c r="T147" s="74"/>
      <c r="U147" s="74"/>
      <c r="V147" s="23">
        <f>SUM(R147:U147)</f>
        <v>0</v>
      </c>
      <c r="W147" s="23">
        <f>SUM(Q147+V147)</f>
        <v>1044.3</v>
      </c>
      <c r="X147" s="23">
        <f>(Q147/W147)*100</f>
        <v>100</v>
      </c>
      <c r="Y147" s="23">
        <f>(V147/W147)*100</f>
        <v>0</v>
      </c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4"/>
      <c r="J148" s="53" t="s">
        <v>52</v>
      </c>
      <c r="K148" s="54"/>
      <c r="L148" s="74">
        <f>(L147/L145)*100</f>
        <v>84.53816886586254</v>
      </c>
      <c r="M148" s="23">
        <f>(M147/M145)*100</f>
        <v>0</v>
      </c>
      <c r="N148" s="74">
        <f>(N147/N145)*100</f>
        <v>0</v>
      </c>
      <c r="O148" s="74"/>
      <c r="P148" s="23"/>
      <c r="Q148" s="23">
        <f>(Q147/Q145)*100</f>
        <v>82.92702294925752</v>
      </c>
      <c r="R148" s="23"/>
      <c r="S148" s="74"/>
      <c r="T148" s="74"/>
      <c r="U148" s="74"/>
      <c r="V148" s="23"/>
      <c r="W148" s="23">
        <f>(W147/W145)*100</f>
        <v>82.92702294925752</v>
      </c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4"/>
      <c r="J149" s="53" t="s">
        <v>53</v>
      </c>
      <c r="K149" s="54"/>
      <c r="L149" s="74">
        <f>(L147/L146)*100</f>
        <v>91.70984455958549</v>
      </c>
      <c r="M149" s="23">
        <f>(M147/M146)*100</f>
        <v>0</v>
      </c>
      <c r="N149" s="74">
        <f>(N147/N146)*100</f>
        <v>0</v>
      </c>
      <c r="O149" s="74"/>
      <c r="P149" s="23"/>
      <c r="Q149" s="23">
        <f>(Q147/Q146)*100</f>
        <v>89.81680571084544</v>
      </c>
      <c r="R149" s="23"/>
      <c r="S149" s="74"/>
      <c r="T149" s="74"/>
      <c r="U149" s="74"/>
      <c r="V149" s="23"/>
      <c r="W149" s="23">
        <f>(W147/W146)*100</f>
        <v>89.81680571084544</v>
      </c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4"/>
      <c r="J150" s="53"/>
      <c r="K150" s="54"/>
      <c r="L150" s="74"/>
      <c r="M150" s="23"/>
      <c r="N150" s="74"/>
      <c r="O150" s="74"/>
      <c r="P150" s="23"/>
      <c r="Q150" s="23"/>
      <c r="R150" s="23"/>
      <c r="S150" s="74"/>
      <c r="T150" s="74"/>
      <c r="U150" s="74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 t="s">
        <v>82</v>
      </c>
      <c r="G151" s="51"/>
      <c r="H151" s="51"/>
      <c r="I151" s="64"/>
      <c r="J151" s="53" t="s">
        <v>83</v>
      </c>
      <c r="K151" s="54"/>
      <c r="L151" s="74"/>
      <c r="M151" s="23"/>
      <c r="N151" s="74"/>
      <c r="O151" s="74"/>
      <c r="P151" s="23"/>
      <c r="Q151" s="23"/>
      <c r="R151" s="23"/>
      <c r="S151" s="74"/>
      <c r="T151" s="74"/>
      <c r="U151" s="74"/>
      <c r="V151" s="23"/>
      <c r="W151" s="23"/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4"/>
      <c r="J152" s="53" t="s">
        <v>84</v>
      </c>
      <c r="K152" s="54"/>
      <c r="L152" s="74"/>
      <c r="M152" s="23"/>
      <c r="N152" s="74"/>
      <c r="O152" s="74"/>
      <c r="P152" s="23"/>
      <c r="Q152" s="23"/>
      <c r="R152" s="23"/>
      <c r="S152" s="74"/>
      <c r="T152" s="74"/>
      <c r="U152" s="74"/>
      <c r="V152" s="23"/>
      <c r="W152" s="23"/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4"/>
      <c r="J153" s="53" t="s">
        <v>49</v>
      </c>
      <c r="K153" s="54"/>
      <c r="L153" s="74">
        <f aca="true" t="shared" si="34" ref="L153:P155">SUM(L161)</f>
        <v>18422.7</v>
      </c>
      <c r="M153" s="23">
        <f t="shared" si="34"/>
        <v>42</v>
      </c>
      <c r="N153" s="74">
        <f t="shared" si="34"/>
        <v>12500.8</v>
      </c>
      <c r="O153" s="74">
        <f t="shared" si="34"/>
        <v>0</v>
      </c>
      <c r="P153" s="23">
        <f t="shared" si="34"/>
        <v>0</v>
      </c>
      <c r="Q153" s="23">
        <f>SUM(L153:P153)</f>
        <v>30965.5</v>
      </c>
      <c r="R153" s="23">
        <f aca="true" t="shared" si="35" ref="R153:U155">SUM(R161)</f>
        <v>0</v>
      </c>
      <c r="S153" s="74">
        <f t="shared" si="35"/>
        <v>0</v>
      </c>
      <c r="T153" s="74">
        <f t="shared" si="35"/>
        <v>0</v>
      </c>
      <c r="U153" s="74">
        <f t="shared" si="35"/>
        <v>0</v>
      </c>
      <c r="V153" s="23">
        <f>SUM(R153:U153)</f>
        <v>0</v>
      </c>
      <c r="W153" s="23">
        <f>SUM(Q153+V153)</f>
        <v>30965.5</v>
      </c>
      <c r="X153" s="23">
        <f>(Q153/W153)*100</f>
        <v>100</v>
      </c>
      <c r="Y153" s="23">
        <f>(V153/W153)*100</f>
        <v>0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4"/>
      <c r="J154" s="53" t="s">
        <v>50</v>
      </c>
      <c r="K154" s="54"/>
      <c r="L154" s="74">
        <f t="shared" si="34"/>
        <v>21441.699999999997</v>
      </c>
      <c r="M154" s="23">
        <f t="shared" si="34"/>
        <v>56.5</v>
      </c>
      <c r="N154" s="74">
        <f t="shared" si="34"/>
        <v>12030.8</v>
      </c>
      <c r="O154" s="74">
        <f t="shared" si="34"/>
        <v>0</v>
      </c>
      <c r="P154" s="23">
        <f t="shared" si="34"/>
        <v>0</v>
      </c>
      <c r="Q154" s="23">
        <f>SUM(L154:P154)</f>
        <v>33529</v>
      </c>
      <c r="R154" s="23">
        <f t="shared" si="35"/>
        <v>0</v>
      </c>
      <c r="S154" s="74">
        <f t="shared" si="35"/>
        <v>0</v>
      </c>
      <c r="T154" s="74">
        <f t="shared" si="35"/>
        <v>0</v>
      </c>
      <c r="U154" s="74">
        <f t="shared" si="35"/>
        <v>0</v>
      </c>
      <c r="V154" s="23">
        <f>SUM(R154:U154)</f>
        <v>0</v>
      </c>
      <c r="W154" s="23">
        <f>SUM(Q154+V154)</f>
        <v>33529</v>
      </c>
      <c r="X154" s="23">
        <f>(Q154/W154)*100</f>
        <v>100</v>
      </c>
      <c r="Y154" s="23">
        <f>(V154/W154)*100</f>
        <v>0</v>
      </c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4"/>
      <c r="J155" s="53" t="s">
        <v>51</v>
      </c>
      <c r="K155" s="54"/>
      <c r="L155" s="74">
        <f t="shared" si="34"/>
        <v>20903.3</v>
      </c>
      <c r="M155" s="23">
        <f t="shared" si="34"/>
        <v>15.799999999999999</v>
      </c>
      <c r="N155" s="74">
        <f t="shared" si="34"/>
        <v>10884.3</v>
      </c>
      <c r="O155" s="74">
        <f t="shared" si="34"/>
        <v>0</v>
      </c>
      <c r="P155" s="23">
        <f t="shared" si="34"/>
        <v>0</v>
      </c>
      <c r="Q155" s="23">
        <f>SUM(L155:P155)</f>
        <v>31803.399999999998</v>
      </c>
      <c r="R155" s="23">
        <f t="shared" si="35"/>
        <v>0</v>
      </c>
      <c r="S155" s="74">
        <f t="shared" si="35"/>
        <v>0</v>
      </c>
      <c r="T155" s="74">
        <f t="shared" si="35"/>
        <v>0</v>
      </c>
      <c r="U155" s="74">
        <f t="shared" si="35"/>
        <v>0</v>
      </c>
      <c r="V155" s="23">
        <f>SUM(R155:U155)</f>
        <v>0</v>
      </c>
      <c r="W155" s="23">
        <f>SUM(Q155+V155)</f>
        <v>31803.399999999998</v>
      </c>
      <c r="X155" s="23">
        <f>(Q155/W155)*100</f>
        <v>100</v>
      </c>
      <c r="Y155" s="23">
        <f>(V155/W155)*100</f>
        <v>0</v>
      </c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4"/>
      <c r="J156" s="53" t="s">
        <v>52</v>
      </c>
      <c r="K156" s="54"/>
      <c r="L156" s="74">
        <f>(L155/L153)*100</f>
        <v>113.46491013803622</v>
      </c>
      <c r="M156" s="23">
        <f>(M155/M153)*100</f>
        <v>37.61904761904762</v>
      </c>
      <c r="N156" s="74">
        <f>(N155/N153)*100</f>
        <v>87.06882759503391</v>
      </c>
      <c r="O156" s="74"/>
      <c r="P156" s="23"/>
      <c r="Q156" s="23">
        <f>(Q155/Q153)*100</f>
        <v>102.70591464694579</v>
      </c>
      <c r="R156" s="23"/>
      <c r="S156" s="74"/>
      <c r="T156" s="74"/>
      <c r="U156" s="74"/>
      <c r="V156" s="23"/>
      <c r="W156" s="23">
        <f>(W155/W153)*100</f>
        <v>102.70591464694579</v>
      </c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4"/>
      <c r="J157" s="53" t="s">
        <v>53</v>
      </c>
      <c r="K157" s="54"/>
      <c r="L157" s="74">
        <f aca="true" t="shared" si="36" ref="L157:Q157">(L155/L154)*100</f>
        <v>97.48900506956073</v>
      </c>
      <c r="M157" s="23">
        <f t="shared" si="36"/>
        <v>27.9646017699115</v>
      </c>
      <c r="N157" s="74">
        <f t="shared" si="36"/>
        <v>90.47029291485188</v>
      </c>
      <c r="O157" s="74"/>
      <c r="P157" s="23"/>
      <c r="Q157" s="23">
        <f t="shared" si="36"/>
        <v>94.85341048047958</v>
      </c>
      <c r="R157" s="23"/>
      <c r="S157" s="74"/>
      <c r="T157" s="74"/>
      <c r="U157" s="74"/>
      <c r="V157" s="23"/>
      <c r="W157" s="23">
        <f>(W155/W154)*100</f>
        <v>94.85341048047958</v>
      </c>
      <c r="X157" s="23"/>
      <c r="Y157" s="23"/>
      <c r="Z157" s="4"/>
    </row>
    <row r="158" spans="1:26" ht="23.25">
      <c r="A158" s="4"/>
      <c r="B158" s="57"/>
      <c r="C158" s="58"/>
      <c r="D158" s="58"/>
      <c r="E158" s="58"/>
      <c r="F158" s="58"/>
      <c r="G158" s="58"/>
      <c r="H158" s="58"/>
      <c r="I158" s="53"/>
      <c r="J158" s="53"/>
      <c r="K158" s="54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 t="s">
        <v>61</v>
      </c>
      <c r="H159" s="51"/>
      <c r="I159" s="64"/>
      <c r="J159" s="53" t="s">
        <v>62</v>
      </c>
      <c r="K159" s="54"/>
      <c r="L159" s="74"/>
      <c r="M159" s="23"/>
      <c r="N159" s="74"/>
      <c r="O159" s="74"/>
      <c r="P159" s="23"/>
      <c r="Q159" s="23"/>
      <c r="R159" s="23"/>
      <c r="S159" s="74"/>
      <c r="T159" s="74"/>
      <c r="U159" s="74"/>
      <c r="V159" s="23"/>
      <c r="W159" s="23"/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4"/>
      <c r="J160" s="53" t="s">
        <v>63</v>
      </c>
      <c r="K160" s="54"/>
      <c r="L160" s="74"/>
      <c r="M160" s="23"/>
      <c r="N160" s="74"/>
      <c r="O160" s="74"/>
      <c r="P160" s="23"/>
      <c r="Q160" s="23"/>
      <c r="R160" s="23"/>
      <c r="S160" s="74"/>
      <c r="T160" s="74"/>
      <c r="U160" s="74"/>
      <c r="V160" s="23"/>
      <c r="W160" s="23"/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4"/>
      <c r="J161" s="53" t="s">
        <v>49</v>
      </c>
      <c r="K161" s="54"/>
      <c r="L161" s="74">
        <f aca="true" t="shared" si="37" ref="L161:P162">SUM(L169+L178+L194+L201)</f>
        <v>18422.7</v>
      </c>
      <c r="M161" s="23">
        <f t="shared" si="37"/>
        <v>42</v>
      </c>
      <c r="N161" s="74">
        <f t="shared" si="37"/>
        <v>12500.8</v>
      </c>
      <c r="O161" s="74">
        <f t="shared" si="37"/>
        <v>0</v>
      </c>
      <c r="P161" s="23">
        <f t="shared" si="37"/>
        <v>0</v>
      </c>
      <c r="Q161" s="23">
        <f>SUM(L161:P161)</f>
        <v>30965.5</v>
      </c>
      <c r="R161" s="23">
        <f aca="true" t="shared" si="38" ref="R161:U162">SUM(R169+R178+R194+R201)</f>
        <v>0</v>
      </c>
      <c r="S161" s="74">
        <f t="shared" si="38"/>
        <v>0</v>
      </c>
      <c r="T161" s="74">
        <f t="shared" si="38"/>
        <v>0</v>
      </c>
      <c r="U161" s="74">
        <f t="shared" si="38"/>
        <v>0</v>
      </c>
      <c r="V161" s="23">
        <f>SUM(R161:U161)</f>
        <v>0</v>
      </c>
      <c r="W161" s="23">
        <f>SUM(Q161+V161)</f>
        <v>30965.5</v>
      </c>
      <c r="X161" s="23">
        <f>(Q161/W161)*100</f>
        <v>100</v>
      </c>
      <c r="Y161" s="23">
        <f>(V161/W161)*100</f>
        <v>0</v>
      </c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4"/>
      <c r="J162" s="53" t="s">
        <v>50</v>
      </c>
      <c r="K162" s="54"/>
      <c r="L162" s="74">
        <f t="shared" si="37"/>
        <v>21441.699999999997</v>
      </c>
      <c r="M162" s="23">
        <f t="shared" si="37"/>
        <v>56.5</v>
      </c>
      <c r="N162" s="74">
        <f t="shared" si="37"/>
        <v>12030.8</v>
      </c>
      <c r="O162" s="74">
        <f t="shared" si="37"/>
        <v>0</v>
      </c>
      <c r="P162" s="23">
        <f t="shared" si="37"/>
        <v>0</v>
      </c>
      <c r="Q162" s="23">
        <f>SUM(L162:P162)</f>
        <v>33529</v>
      </c>
      <c r="R162" s="23">
        <f t="shared" si="38"/>
        <v>0</v>
      </c>
      <c r="S162" s="74">
        <f t="shared" si="38"/>
        <v>0</v>
      </c>
      <c r="T162" s="74">
        <f t="shared" si="38"/>
        <v>0</v>
      </c>
      <c r="U162" s="74">
        <f t="shared" si="38"/>
        <v>0</v>
      </c>
      <c r="V162" s="23">
        <f>SUM(R162:U162)</f>
        <v>0</v>
      </c>
      <c r="W162" s="23">
        <f>SUM(Q162+V162)</f>
        <v>33529</v>
      </c>
      <c r="X162" s="23">
        <f>(Q162/W162)*100</f>
        <v>100</v>
      </c>
      <c r="Y162" s="23">
        <f>(V162/W162)*100</f>
        <v>0</v>
      </c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3" t="s">
        <v>51</v>
      </c>
      <c r="K163" s="54"/>
      <c r="L163" s="74">
        <f>SUM(L171+L189+L196+L203)</f>
        <v>20903.3</v>
      </c>
      <c r="M163" s="23">
        <f>SUM(M171+M189+M196+M203)</f>
        <v>15.799999999999999</v>
      </c>
      <c r="N163" s="74">
        <f>SUM(N171+N189+N196+N203)</f>
        <v>10884.3</v>
      </c>
      <c r="O163" s="74">
        <f>SUM(O171+O189+O196+O203)</f>
        <v>0</v>
      </c>
      <c r="P163" s="23">
        <f>SUM(P171+P189+P196+P203)</f>
        <v>0</v>
      </c>
      <c r="Q163" s="23">
        <f>SUM(L163:P163)</f>
        <v>31803.399999999998</v>
      </c>
      <c r="R163" s="23">
        <f>SUM(R171+R189+R196+R203)</f>
        <v>0</v>
      </c>
      <c r="S163" s="74">
        <f>SUM(S171+S189+S196+S203)</f>
        <v>0</v>
      </c>
      <c r="T163" s="74">
        <f>SUM(T171+T189+T196+T203)</f>
        <v>0</v>
      </c>
      <c r="U163" s="74">
        <f>SUM(U171+U189+U196+U203)</f>
        <v>0</v>
      </c>
      <c r="V163" s="23">
        <f>SUM(R163:U163)</f>
        <v>0</v>
      </c>
      <c r="W163" s="23">
        <f>SUM(Q163+V163)</f>
        <v>31803.399999999998</v>
      </c>
      <c r="X163" s="23">
        <f>(Q163/W163)*100</f>
        <v>100</v>
      </c>
      <c r="Y163" s="23">
        <f>(V163/W163)*100</f>
        <v>0</v>
      </c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4"/>
      <c r="J164" s="53" t="s">
        <v>52</v>
      </c>
      <c r="K164" s="54"/>
      <c r="L164" s="74">
        <f>(L163/L161)*100</f>
        <v>113.46491013803622</v>
      </c>
      <c r="M164" s="23">
        <f>(M163/M161)*100</f>
        <v>37.61904761904762</v>
      </c>
      <c r="N164" s="74">
        <f>(N163/N161)*100</f>
        <v>87.06882759503391</v>
      </c>
      <c r="O164" s="74"/>
      <c r="P164" s="23"/>
      <c r="Q164" s="23">
        <f>(Q163/Q161)*100</f>
        <v>102.70591464694579</v>
      </c>
      <c r="R164" s="23"/>
      <c r="S164" s="74"/>
      <c r="T164" s="74"/>
      <c r="U164" s="74"/>
      <c r="V164" s="23"/>
      <c r="W164" s="23">
        <f>(W163/W161)*100</f>
        <v>102.70591464694579</v>
      </c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4"/>
      <c r="J165" s="53" t="s">
        <v>53</v>
      </c>
      <c r="K165" s="54"/>
      <c r="L165" s="74">
        <f>(L163/L162)*100</f>
        <v>97.48900506956073</v>
      </c>
      <c r="M165" s="23">
        <f>(M163/M162)*100</f>
        <v>27.9646017699115</v>
      </c>
      <c r="N165" s="74">
        <f>(N163/N162)*100</f>
        <v>90.47029291485188</v>
      </c>
      <c r="O165" s="74"/>
      <c r="P165" s="23"/>
      <c r="Q165" s="23">
        <f>(Q163/Q162)*100</f>
        <v>94.85341048047958</v>
      </c>
      <c r="R165" s="23"/>
      <c r="S165" s="74"/>
      <c r="T165" s="74"/>
      <c r="U165" s="74"/>
      <c r="V165" s="23"/>
      <c r="W165" s="23">
        <f>(W163/W162)*100</f>
        <v>94.85341048047958</v>
      </c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4"/>
      <c r="J166" s="53"/>
      <c r="K166" s="54"/>
      <c r="L166" s="74"/>
      <c r="M166" s="23"/>
      <c r="N166" s="74"/>
      <c r="O166" s="74"/>
      <c r="P166" s="23"/>
      <c r="Q166" s="23"/>
      <c r="R166" s="23"/>
      <c r="S166" s="74"/>
      <c r="T166" s="74"/>
      <c r="U166" s="74"/>
      <c r="V166" s="23"/>
      <c r="W166" s="23"/>
      <c r="X166" s="23"/>
      <c r="Y166" s="23"/>
      <c r="Z166" s="4"/>
    </row>
    <row r="167" spans="1:26" ht="23.25">
      <c r="A167" s="4"/>
      <c r="B167" s="57"/>
      <c r="C167" s="58"/>
      <c r="D167" s="58"/>
      <c r="E167" s="58"/>
      <c r="F167" s="58"/>
      <c r="G167" s="58"/>
      <c r="H167" s="58" t="s">
        <v>85</v>
      </c>
      <c r="I167" s="53"/>
      <c r="J167" s="53" t="s">
        <v>86</v>
      </c>
      <c r="K167" s="54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4"/>
      <c r="J168" s="53" t="s">
        <v>87</v>
      </c>
      <c r="K168" s="54"/>
      <c r="L168" s="74"/>
      <c r="M168" s="23"/>
      <c r="N168" s="74"/>
      <c r="O168" s="74"/>
      <c r="P168" s="23"/>
      <c r="Q168" s="23"/>
      <c r="R168" s="23"/>
      <c r="S168" s="74"/>
      <c r="T168" s="74"/>
      <c r="U168" s="74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4"/>
      <c r="J169" s="53" t="s">
        <v>49</v>
      </c>
      <c r="K169" s="54"/>
      <c r="L169" s="74">
        <v>6713.2</v>
      </c>
      <c r="M169" s="23"/>
      <c r="N169" s="74">
        <v>7300</v>
      </c>
      <c r="O169" s="74"/>
      <c r="P169" s="23"/>
      <c r="Q169" s="23">
        <f>SUM(L169:P169)</f>
        <v>14013.2</v>
      </c>
      <c r="R169" s="23"/>
      <c r="S169" s="74"/>
      <c r="T169" s="74"/>
      <c r="U169" s="74"/>
      <c r="V169" s="23">
        <f>SUM(R169:U169)</f>
        <v>0</v>
      </c>
      <c r="W169" s="23">
        <f>SUM(Q169+V169)</f>
        <v>14013.2</v>
      </c>
      <c r="X169" s="23">
        <f>(Q169/W169)*100</f>
        <v>100</v>
      </c>
      <c r="Y169" s="23">
        <f>(V169/W169)*100</f>
        <v>0</v>
      </c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4"/>
      <c r="J170" s="53" t="s">
        <v>50</v>
      </c>
      <c r="K170" s="54"/>
      <c r="L170" s="74">
        <v>7951.9</v>
      </c>
      <c r="M170" s="23"/>
      <c r="N170" s="74">
        <v>7300</v>
      </c>
      <c r="O170" s="74"/>
      <c r="P170" s="23"/>
      <c r="Q170" s="23">
        <f>SUM(L170:P170)</f>
        <v>15251.9</v>
      </c>
      <c r="R170" s="23"/>
      <c r="S170" s="74"/>
      <c r="T170" s="74"/>
      <c r="U170" s="74"/>
      <c r="V170" s="23">
        <f>SUM(R170:U170)</f>
        <v>0</v>
      </c>
      <c r="W170" s="23">
        <f>SUM(Q170+V170)</f>
        <v>15251.9</v>
      </c>
      <c r="X170" s="23">
        <f>(Q170/W170)*100</f>
        <v>100</v>
      </c>
      <c r="Y170" s="23">
        <f>(V170/W170)*100</f>
        <v>0</v>
      </c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4"/>
      <c r="J171" s="53" t="s">
        <v>51</v>
      </c>
      <c r="K171" s="54"/>
      <c r="L171" s="74">
        <v>7849</v>
      </c>
      <c r="M171" s="23"/>
      <c r="N171" s="74">
        <v>6822.7</v>
      </c>
      <c r="O171" s="74"/>
      <c r="P171" s="23"/>
      <c r="Q171" s="23">
        <f>SUM(L171:P171)</f>
        <v>14671.7</v>
      </c>
      <c r="R171" s="23"/>
      <c r="S171" s="74"/>
      <c r="T171" s="74"/>
      <c r="U171" s="74"/>
      <c r="V171" s="23">
        <f>SUM(R171:U171)</f>
        <v>0</v>
      </c>
      <c r="W171" s="23">
        <f>SUM(Q171+V171)</f>
        <v>14671.7</v>
      </c>
      <c r="X171" s="23">
        <f>(Q171/W171)*100</f>
        <v>100</v>
      </c>
      <c r="Y171" s="23">
        <f>(V171/W171)*100</f>
        <v>0</v>
      </c>
      <c r="Z171" s="4"/>
    </row>
    <row r="172" spans="1:26" ht="23.25">
      <c r="A172" s="4"/>
      <c r="B172" s="57"/>
      <c r="C172" s="57"/>
      <c r="D172" s="57"/>
      <c r="E172" s="57"/>
      <c r="F172" s="57"/>
      <c r="G172" s="57"/>
      <c r="H172" s="57"/>
      <c r="I172" s="64"/>
      <c r="J172" s="53" t="s">
        <v>52</v>
      </c>
      <c r="K172" s="54"/>
      <c r="L172" s="74">
        <f>(L171/L169)*100</f>
        <v>116.91890603586963</v>
      </c>
      <c r="M172" s="23"/>
      <c r="N172" s="74">
        <f>(N171/N169)*100</f>
        <v>93.46164383561644</v>
      </c>
      <c r="O172" s="74"/>
      <c r="P172" s="23"/>
      <c r="Q172" s="23">
        <f>(Q171/Q169)*100</f>
        <v>104.69914081009335</v>
      </c>
      <c r="R172" s="23"/>
      <c r="S172" s="74"/>
      <c r="T172" s="74"/>
      <c r="U172" s="74"/>
      <c r="V172" s="23"/>
      <c r="W172" s="23">
        <f>(W171/W169)*100</f>
        <v>104.69914081009335</v>
      </c>
      <c r="X172" s="23"/>
      <c r="Y172" s="23"/>
      <c r="Z172" s="4"/>
    </row>
    <row r="173" spans="1:26" ht="23.25">
      <c r="A173" s="4"/>
      <c r="B173" s="57"/>
      <c r="C173" s="58"/>
      <c r="D173" s="58"/>
      <c r="E173" s="58"/>
      <c r="F173" s="58"/>
      <c r="G173" s="58"/>
      <c r="H173" s="58"/>
      <c r="I173" s="53"/>
      <c r="J173" s="53" t="s">
        <v>53</v>
      </c>
      <c r="K173" s="54"/>
      <c r="L173" s="21">
        <f>(L171/L170)*100</f>
        <v>98.7059696424754</v>
      </c>
      <c r="M173" s="21"/>
      <c r="N173" s="21">
        <f>(N171/N170)*100</f>
        <v>93.46164383561644</v>
      </c>
      <c r="O173" s="21"/>
      <c r="P173" s="21"/>
      <c r="Q173" s="21">
        <f>(Q171/Q170)*100</f>
        <v>96.19588379152762</v>
      </c>
      <c r="R173" s="21"/>
      <c r="S173" s="21"/>
      <c r="T173" s="21"/>
      <c r="U173" s="21"/>
      <c r="V173" s="21"/>
      <c r="W173" s="21">
        <f>(W171/W170)*100</f>
        <v>96.19588379152762</v>
      </c>
      <c r="X173" s="21"/>
      <c r="Y173" s="21"/>
      <c r="Z173" s="4"/>
    </row>
    <row r="174" spans="1:26" ht="23.25">
      <c r="A174" s="4"/>
      <c r="B174" s="57"/>
      <c r="C174" s="57"/>
      <c r="D174" s="57"/>
      <c r="E174" s="57"/>
      <c r="F174" s="57"/>
      <c r="G174" s="57"/>
      <c r="H174" s="57"/>
      <c r="I174" s="64"/>
      <c r="J174" s="53"/>
      <c r="K174" s="54"/>
      <c r="L174" s="74"/>
      <c r="M174" s="23"/>
      <c r="N174" s="74"/>
      <c r="O174" s="74"/>
      <c r="P174" s="23"/>
      <c r="Q174" s="23"/>
      <c r="R174" s="23"/>
      <c r="S174" s="74"/>
      <c r="T174" s="74"/>
      <c r="U174" s="74"/>
      <c r="V174" s="23"/>
      <c r="W174" s="23"/>
      <c r="X174" s="23"/>
      <c r="Y174" s="23"/>
      <c r="Z174" s="4"/>
    </row>
    <row r="175" spans="1:26" ht="23.25">
      <c r="A175" s="4"/>
      <c r="B175" s="57"/>
      <c r="C175" s="57"/>
      <c r="D175" s="57"/>
      <c r="E175" s="57"/>
      <c r="F175" s="57"/>
      <c r="G175" s="57"/>
      <c r="H175" s="57" t="s">
        <v>88</v>
      </c>
      <c r="I175" s="64"/>
      <c r="J175" s="53" t="s">
        <v>86</v>
      </c>
      <c r="K175" s="54"/>
      <c r="L175" s="74"/>
      <c r="M175" s="23"/>
      <c r="N175" s="74"/>
      <c r="O175" s="74"/>
      <c r="P175" s="23"/>
      <c r="Q175" s="23"/>
      <c r="R175" s="23"/>
      <c r="S175" s="74"/>
      <c r="T175" s="74"/>
      <c r="U175" s="74"/>
      <c r="V175" s="23"/>
      <c r="W175" s="23"/>
      <c r="X175" s="23"/>
      <c r="Y175" s="23"/>
      <c r="Z175" s="4"/>
    </row>
    <row r="176" spans="1:26" ht="23.25">
      <c r="A176" s="4"/>
      <c r="B176" s="57"/>
      <c r="C176" s="57"/>
      <c r="D176" s="57"/>
      <c r="E176" s="57"/>
      <c r="F176" s="57"/>
      <c r="G176" s="57"/>
      <c r="H176" s="57"/>
      <c r="I176" s="64"/>
      <c r="J176" s="53" t="s">
        <v>89</v>
      </c>
      <c r="K176" s="54"/>
      <c r="L176" s="74"/>
      <c r="M176" s="23"/>
      <c r="N176" s="74"/>
      <c r="O176" s="74"/>
      <c r="P176" s="23"/>
      <c r="Q176" s="23"/>
      <c r="R176" s="23"/>
      <c r="S176" s="74"/>
      <c r="T176" s="74"/>
      <c r="U176" s="74"/>
      <c r="V176" s="23"/>
      <c r="W176" s="23"/>
      <c r="X176" s="23"/>
      <c r="Y176" s="23"/>
      <c r="Z176" s="4"/>
    </row>
    <row r="177" spans="1:26" ht="23.25">
      <c r="A177" s="4"/>
      <c r="B177" s="57"/>
      <c r="C177" s="57"/>
      <c r="D177" s="57"/>
      <c r="E177" s="57"/>
      <c r="F177" s="57"/>
      <c r="G177" s="57"/>
      <c r="H177" s="57"/>
      <c r="I177" s="64"/>
      <c r="J177" s="53" t="s">
        <v>90</v>
      </c>
      <c r="K177" s="54"/>
      <c r="L177" s="74"/>
      <c r="M177" s="23"/>
      <c r="N177" s="74"/>
      <c r="O177" s="74"/>
      <c r="P177" s="23"/>
      <c r="Q177" s="23"/>
      <c r="R177" s="23"/>
      <c r="S177" s="74"/>
      <c r="T177" s="74"/>
      <c r="U177" s="74"/>
      <c r="V177" s="23"/>
      <c r="W177" s="23"/>
      <c r="X177" s="23"/>
      <c r="Y177" s="23"/>
      <c r="Z177" s="4"/>
    </row>
    <row r="178" spans="1:26" ht="23.25">
      <c r="A178" s="4"/>
      <c r="B178" s="57"/>
      <c r="C178" s="57"/>
      <c r="D178" s="57"/>
      <c r="E178" s="57"/>
      <c r="F178" s="57"/>
      <c r="G178" s="57"/>
      <c r="H178" s="57"/>
      <c r="I178" s="64"/>
      <c r="J178" s="53" t="s">
        <v>49</v>
      </c>
      <c r="K178" s="54"/>
      <c r="L178" s="74">
        <v>3437.3</v>
      </c>
      <c r="M178" s="23"/>
      <c r="N178" s="74">
        <v>4190</v>
      </c>
      <c r="O178" s="74"/>
      <c r="P178" s="23"/>
      <c r="Q178" s="23">
        <f>SUM(L178:P178)</f>
        <v>7627.3</v>
      </c>
      <c r="R178" s="23"/>
      <c r="S178" s="74"/>
      <c r="T178" s="74"/>
      <c r="U178" s="74"/>
      <c r="V178" s="23">
        <f>SUM(R178:U178)</f>
        <v>0</v>
      </c>
      <c r="W178" s="23">
        <f>SUM(Q178+V178)</f>
        <v>7627.3</v>
      </c>
      <c r="X178" s="23">
        <f>(Q178/W178)*100</f>
        <v>100</v>
      </c>
      <c r="Y178" s="23">
        <f>(V178/W178)*100</f>
        <v>0</v>
      </c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/>
      <c r="I179" s="64"/>
      <c r="J179" s="53" t="s">
        <v>50</v>
      </c>
      <c r="K179" s="54"/>
      <c r="L179" s="74">
        <v>3829.2</v>
      </c>
      <c r="M179" s="23"/>
      <c r="N179" s="74">
        <v>2800</v>
      </c>
      <c r="O179" s="74"/>
      <c r="P179" s="23"/>
      <c r="Q179" s="23">
        <f>SUM(L179:P179)</f>
        <v>6629.2</v>
      </c>
      <c r="R179" s="23"/>
      <c r="S179" s="74"/>
      <c r="T179" s="74"/>
      <c r="U179" s="74"/>
      <c r="V179" s="23">
        <f>SUM(R179:U179)</f>
        <v>0</v>
      </c>
      <c r="W179" s="23">
        <f>SUM(Q179+V179)</f>
        <v>6629.2</v>
      </c>
      <c r="X179" s="23">
        <f>(Q179/W179)*100</f>
        <v>100</v>
      </c>
      <c r="Y179" s="23">
        <f>(V179/W179)*100</f>
        <v>0</v>
      </c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75"/>
      <c r="M180" s="76"/>
      <c r="N180" s="75"/>
      <c r="O180" s="75"/>
      <c r="P180" s="76"/>
      <c r="Q180" s="76"/>
      <c r="R180" s="76"/>
      <c r="S180" s="75"/>
      <c r="T180" s="75"/>
      <c r="U180" s="75"/>
      <c r="V180" s="76"/>
      <c r="W180" s="76"/>
      <c r="X180" s="76"/>
      <c r="Y180" s="76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399</v>
      </c>
      <c r="Z182" s="4"/>
    </row>
    <row r="183" spans="1:26" ht="23.25">
      <c r="A183" s="4"/>
      <c r="B183" s="67" t="s">
        <v>40</v>
      </c>
      <c r="C183" s="68"/>
      <c r="D183" s="68"/>
      <c r="E183" s="68"/>
      <c r="F183" s="68"/>
      <c r="G183" s="68"/>
      <c r="H183" s="69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42</v>
      </c>
      <c r="X183" s="13"/>
      <c r="Y183" s="16"/>
      <c r="Z183" s="4"/>
    </row>
    <row r="184" spans="1:26" ht="23.25">
      <c r="A184" s="4"/>
      <c r="B184" s="17" t="s">
        <v>41</v>
      </c>
      <c r="C184" s="18"/>
      <c r="D184" s="18"/>
      <c r="E184" s="18"/>
      <c r="F184" s="18"/>
      <c r="G184" s="18"/>
      <c r="H184" s="70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39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4"/>
      <c r="J188" s="53"/>
      <c r="K188" s="54"/>
      <c r="L188" s="22"/>
      <c r="M188" s="23"/>
      <c r="N188" s="24"/>
      <c r="O188" s="3"/>
      <c r="P188" s="27"/>
      <c r="Q188" s="27"/>
      <c r="R188" s="23"/>
      <c r="S188" s="24"/>
      <c r="T188" s="22"/>
      <c r="U188" s="73"/>
      <c r="V188" s="27"/>
      <c r="W188" s="27"/>
      <c r="X188" s="27"/>
      <c r="Y188" s="23"/>
      <c r="Z188" s="4"/>
    </row>
    <row r="189" spans="1:26" ht="23.25">
      <c r="A189" s="4"/>
      <c r="B189" s="51" t="s">
        <v>47</v>
      </c>
      <c r="C189" s="51" t="s">
        <v>54</v>
      </c>
      <c r="D189" s="51" t="s">
        <v>56</v>
      </c>
      <c r="E189" s="51"/>
      <c r="F189" s="51" t="s">
        <v>82</v>
      </c>
      <c r="G189" s="51" t="s">
        <v>61</v>
      </c>
      <c r="H189" s="51" t="s">
        <v>88</v>
      </c>
      <c r="I189" s="64"/>
      <c r="J189" s="55" t="s">
        <v>51</v>
      </c>
      <c r="K189" s="56"/>
      <c r="L189" s="74">
        <v>3645.7</v>
      </c>
      <c r="M189" s="74"/>
      <c r="N189" s="74">
        <v>2285.8</v>
      </c>
      <c r="O189" s="74"/>
      <c r="P189" s="74"/>
      <c r="Q189" s="74">
        <f>SUM(L189:P189)</f>
        <v>5931.5</v>
      </c>
      <c r="R189" s="74"/>
      <c r="S189" s="74"/>
      <c r="T189" s="74"/>
      <c r="U189" s="77"/>
      <c r="V189" s="23">
        <f>SUM(R189:U189)</f>
        <v>0</v>
      </c>
      <c r="W189" s="23">
        <f>SUM(Q189+V189)</f>
        <v>5931.5</v>
      </c>
      <c r="X189" s="23">
        <f>(Q189/W189)*100</f>
        <v>100</v>
      </c>
      <c r="Y189" s="23">
        <f>(V189/W189)*100</f>
        <v>0</v>
      </c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4"/>
      <c r="J190" s="55" t="s">
        <v>52</v>
      </c>
      <c r="K190" s="56"/>
      <c r="L190" s="74">
        <f>(L189/L178)*100</f>
        <v>106.06289820498647</v>
      </c>
      <c r="M190" s="74"/>
      <c r="N190" s="74">
        <f>(N189/N178)*100</f>
        <v>54.55369928400955</v>
      </c>
      <c r="O190" s="74"/>
      <c r="P190" s="74"/>
      <c r="Q190" s="74">
        <f>(Q189/Q178)*100</f>
        <v>77.7667064360914</v>
      </c>
      <c r="R190" s="74"/>
      <c r="S190" s="74"/>
      <c r="T190" s="74"/>
      <c r="U190" s="74"/>
      <c r="V190" s="23"/>
      <c r="W190" s="23">
        <f>(W189/W178)*100</f>
        <v>77.7667064360914</v>
      </c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4"/>
      <c r="J191" s="53" t="s">
        <v>53</v>
      </c>
      <c r="K191" s="54"/>
      <c r="L191" s="74">
        <f>(L189/L179)*100</f>
        <v>95.20787631881333</v>
      </c>
      <c r="M191" s="74"/>
      <c r="N191" s="74">
        <f>(N189/N179)*100</f>
        <v>81.63571428571429</v>
      </c>
      <c r="O191" s="74"/>
      <c r="P191" s="74"/>
      <c r="Q191" s="23">
        <f>(Q189/Q179)*100</f>
        <v>89.47535147529115</v>
      </c>
      <c r="R191" s="74"/>
      <c r="S191" s="74"/>
      <c r="T191" s="74"/>
      <c r="U191" s="74"/>
      <c r="V191" s="23"/>
      <c r="W191" s="23">
        <f>(W189/W179)*100</f>
        <v>89.47535147529115</v>
      </c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4"/>
      <c r="J192" s="53"/>
      <c r="K192" s="54"/>
      <c r="L192" s="74"/>
      <c r="M192" s="23"/>
      <c r="N192" s="74"/>
      <c r="O192" s="74"/>
      <c r="P192" s="23"/>
      <c r="Q192" s="23"/>
      <c r="R192" s="23"/>
      <c r="S192" s="74"/>
      <c r="T192" s="74"/>
      <c r="U192" s="74"/>
      <c r="V192" s="23"/>
      <c r="W192" s="23"/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 t="s">
        <v>91</v>
      </c>
      <c r="I193" s="64"/>
      <c r="J193" s="53" t="s">
        <v>92</v>
      </c>
      <c r="K193" s="54"/>
      <c r="L193" s="74"/>
      <c r="M193" s="23"/>
      <c r="N193" s="74"/>
      <c r="O193" s="74"/>
      <c r="P193" s="23"/>
      <c r="Q193" s="23"/>
      <c r="R193" s="23"/>
      <c r="S193" s="74"/>
      <c r="T193" s="74"/>
      <c r="U193" s="74"/>
      <c r="V193" s="23"/>
      <c r="W193" s="23"/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4"/>
      <c r="J194" s="53" t="s">
        <v>49</v>
      </c>
      <c r="K194" s="54"/>
      <c r="L194" s="74">
        <v>3454</v>
      </c>
      <c r="M194" s="23">
        <v>12</v>
      </c>
      <c r="N194" s="74">
        <v>12</v>
      </c>
      <c r="O194" s="74"/>
      <c r="P194" s="23"/>
      <c r="Q194" s="23">
        <f>SUM(L194:P194)</f>
        <v>3478</v>
      </c>
      <c r="R194" s="23"/>
      <c r="S194" s="74"/>
      <c r="T194" s="74"/>
      <c r="U194" s="74"/>
      <c r="V194" s="23">
        <f>SUM(R194:U194)</f>
        <v>0</v>
      </c>
      <c r="W194" s="23">
        <f>SUM(Q194+V194)</f>
        <v>3478</v>
      </c>
      <c r="X194" s="23">
        <f>(Q194/W194)*100</f>
        <v>100</v>
      </c>
      <c r="Y194" s="23">
        <f>(V194/W194)*100</f>
        <v>0</v>
      </c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4"/>
      <c r="J195" s="53" t="s">
        <v>50</v>
      </c>
      <c r="K195" s="54"/>
      <c r="L195" s="74">
        <v>4164.3</v>
      </c>
      <c r="M195" s="23">
        <v>22</v>
      </c>
      <c r="N195" s="74">
        <v>35</v>
      </c>
      <c r="O195" s="74"/>
      <c r="P195" s="23"/>
      <c r="Q195" s="23">
        <f>SUM(L195:P195)</f>
        <v>4221.3</v>
      </c>
      <c r="R195" s="23"/>
      <c r="S195" s="74"/>
      <c r="T195" s="74"/>
      <c r="U195" s="74"/>
      <c r="V195" s="23">
        <f>SUM(R195:U195)</f>
        <v>0</v>
      </c>
      <c r="W195" s="23">
        <f>SUM(Q195+V195)</f>
        <v>4221.3</v>
      </c>
      <c r="X195" s="23">
        <f>(Q195/W195)*100</f>
        <v>100</v>
      </c>
      <c r="Y195" s="23">
        <f>(V195/W195)*100</f>
        <v>0</v>
      </c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4"/>
      <c r="J196" s="53" t="s">
        <v>51</v>
      </c>
      <c r="K196" s="54"/>
      <c r="L196" s="74">
        <v>3986.8</v>
      </c>
      <c r="M196" s="23">
        <v>1.2</v>
      </c>
      <c r="N196" s="74">
        <v>12.3</v>
      </c>
      <c r="O196" s="74"/>
      <c r="P196" s="23"/>
      <c r="Q196" s="23">
        <f>SUM(L196:P196)</f>
        <v>4000.3</v>
      </c>
      <c r="R196" s="23"/>
      <c r="S196" s="74"/>
      <c r="T196" s="74"/>
      <c r="U196" s="74"/>
      <c r="V196" s="23">
        <f>SUM(R196:U196)</f>
        <v>0</v>
      </c>
      <c r="W196" s="23">
        <f>SUM(Q196+V196)</f>
        <v>4000.3</v>
      </c>
      <c r="X196" s="23">
        <f>(Q196/W196)*100</f>
        <v>100</v>
      </c>
      <c r="Y196" s="23">
        <f>(V196/W196)*100</f>
        <v>0</v>
      </c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4"/>
      <c r="J197" s="53" t="s">
        <v>52</v>
      </c>
      <c r="K197" s="54"/>
      <c r="L197" s="74">
        <f>(L196/L194)*100</f>
        <v>115.4255935147655</v>
      </c>
      <c r="M197" s="23">
        <f>(M196/M194)*100</f>
        <v>10</v>
      </c>
      <c r="N197" s="74">
        <f>(N196/N194)*100</f>
        <v>102.50000000000001</v>
      </c>
      <c r="O197" s="74"/>
      <c r="P197" s="23"/>
      <c r="Q197" s="23">
        <f>(Q196/Q194)*100</f>
        <v>115.01725129384704</v>
      </c>
      <c r="R197" s="23"/>
      <c r="S197" s="74"/>
      <c r="T197" s="74"/>
      <c r="U197" s="74"/>
      <c r="V197" s="23"/>
      <c r="W197" s="23">
        <f>(W196/W194)*100</f>
        <v>115.01725129384704</v>
      </c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4"/>
      <c r="J198" s="53" t="s">
        <v>53</v>
      </c>
      <c r="K198" s="54"/>
      <c r="L198" s="74">
        <f>(L196/L195)*100</f>
        <v>95.73757894484068</v>
      </c>
      <c r="M198" s="23">
        <f>(M196/M195)*100</f>
        <v>5.454545454545454</v>
      </c>
      <c r="N198" s="74">
        <f>(N196/N195)*100</f>
        <v>35.14285714285714</v>
      </c>
      <c r="O198" s="74"/>
      <c r="P198" s="23"/>
      <c r="Q198" s="23">
        <f>(Q196/Q195)*100</f>
        <v>94.76464596214437</v>
      </c>
      <c r="R198" s="23"/>
      <c r="S198" s="74"/>
      <c r="T198" s="74"/>
      <c r="U198" s="74"/>
      <c r="V198" s="23"/>
      <c r="W198" s="23">
        <f>(W196/W195)*100</f>
        <v>94.76464596214437</v>
      </c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4"/>
      <c r="J199" s="53"/>
      <c r="K199" s="54"/>
      <c r="L199" s="74"/>
      <c r="M199" s="23"/>
      <c r="N199" s="74"/>
      <c r="O199" s="74"/>
      <c r="P199" s="23"/>
      <c r="Q199" s="23"/>
      <c r="R199" s="23"/>
      <c r="S199" s="74"/>
      <c r="T199" s="74"/>
      <c r="U199" s="74"/>
      <c r="V199" s="23"/>
      <c r="W199" s="23"/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 t="s">
        <v>93</v>
      </c>
      <c r="I200" s="64"/>
      <c r="J200" s="53" t="s">
        <v>94</v>
      </c>
      <c r="K200" s="54"/>
      <c r="L200" s="74"/>
      <c r="M200" s="23"/>
      <c r="N200" s="74"/>
      <c r="O200" s="74"/>
      <c r="P200" s="23"/>
      <c r="Q200" s="23"/>
      <c r="R200" s="23"/>
      <c r="S200" s="74"/>
      <c r="T200" s="74"/>
      <c r="U200" s="74"/>
      <c r="V200" s="23"/>
      <c r="W200" s="23"/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4"/>
      <c r="J201" s="53" t="s">
        <v>49</v>
      </c>
      <c r="K201" s="54"/>
      <c r="L201" s="74">
        <v>4818.2</v>
      </c>
      <c r="M201" s="23">
        <v>30</v>
      </c>
      <c r="N201" s="74">
        <v>998.8</v>
      </c>
      <c r="O201" s="74"/>
      <c r="P201" s="23"/>
      <c r="Q201" s="23">
        <f>SUM(L201:P201)</f>
        <v>5847</v>
      </c>
      <c r="R201" s="23"/>
      <c r="S201" s="74"/>
      <c r="T201" s="74"/>
      <c r="U201" s="74"/>
      <c r="V201" s="23">
        <f>SUM(R201:U201)</f>
        <v>0</v>
      </c>
      <c r="W201" s="23">
        <f>SUM(Q201+V201)</f>
        <v>5847</v>
      </c>
      <c r="X201" s="23">
        <f>(Q201/W201)*100</f>
        <v>100</v>
      </c>
      <c r="Y201" s="23">
        <f>(V201/W201)*100</f>
        <v>0</v>
      </c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4"/>
      <c r="J202" s="53" t="s">
        <v>50</v>
      </c>
      <c r="K202" s="54"/>
      <c r="L202" s="74">
        <v>5496.3</v>
      </c>
      <c r="M202" s="23">
        <v>34.5</v>
      </c>
      <c r="N202" s="74">
        <v>1895.8</v>
      </c>
      <c r="O202" s="74"/>
      <c r="P202" s="23"/>
      <c r="Q202" s="23">
        <f>SUM(L202:P202)</f>
        <v>7426.6</v>
      </c>
      <c r="R202" s="23"/>
      <c r="S202" s="74"/>
      <c r="T202" s="74"/>
      <c r="U202" s="74"/>
      <c r="V202" s="23">
        <f>SUM(R202:U202)</f>
        <v>0</v>
      </c>
      <c r="W202" s="23">
        <f>SUM(Q202+V202)</f>
        <v>7426.6</v>
      </c>
      <c r="X202" s="23">
        <f>(Q202/W202)*100</f>
        <v>100</v>
      </c>
      <c r="Y202" s="23">
        <f>(V202/W202)*100</f>
        <v>0</v>
      </c>
      <c r="Z202" s="4"/>
    </row>
    <row r="203" spans="1:26" ht="23.25">
      <c r="A203" s="4"/>
      <c r="B203" s="57"/>
      <c r="C203" s="58"/>
      <c r="D203" s="58"/>
      <c r="E203" s="58"/>
      <c r="F203" s="58"/>
      <c r="G203" s="58"/>
      <c r="H203" s="58"/>
      <c r="I203" s="53"/>
      <c r="J203" s="53" t="s">
        <v>51</v>
      </c>
      <c r="K203" s="54"/>
      <c r="L203" s="21">
        <v>5421.8</v>
      </c>
      <c r="M203" s="21">
        <v>14.6</v>
      </c>
      <c r="N203" s="21">
        <v>1763.5</v>
      </c>
      <c r="O203" s="21"/>
      <c r="P203" s="21"/>
      <c r="Q203" s="21">
        <f>SUM(L203:P203)</f>
        <v>7199.900000000001</v>
      </c>
      <c r="R203" s="21"/>
      <c r="S203" s="21"/>
      <c r="T203" s="21"/>
      <c r="U203" s="21"/>
      <c r="V203" s="21">
        <f>SUM(R203:U203)</f>
        <v>0</v>
      </c>
      <c r="W203" s="21">
        <f>SUM(Q203+V203)</f>
        <v>7199.900000000001</v>
      </c>
      <c r="X203" s="21">
        <f>(Q203/W203)*100</f>
        <v>100</v>
      </c>
      <c r="Y203" s="21">
        <f>(V203/W203)*100</f>
        <v>0</v>
      </c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4"/>
      <c r="J204" s="53" t="s">
        <v>52</v>
      </c>
      <c r="K204" s="54"/>
      <c r="L204" s="74">
        <f>(L203/L201)*100</f>
        <v>112.52749989622681</v>
      </c>
      <c r="M204" s="23">
        <f>(M203/M201)*100</f>
        <v>48.666666666666664</v>
      </c>
      <c r="N204" s="74">
        <f>(N203/N201)*100</f>
        <v>176.56187424909893</v>
      </c>
      <c r="O204" s="74"/>
      <c r="P204" s="23"/>
      <c r="Q204" s="23">
        <f>(Q203/Q201)*100</f>
        <v>123.13836155293313</v>
      </c>
      <c r="R204" s="23"/>
      <c r="S204" s="74"/>
      <c r="T204" s="74"/>
      <c r="U204" s="74"/>
      <c r="V204" s="23"/>
      <c r="W204" s="23">
        <f>(W203/W201)*100</f>
        <v>123.13836155293313</v>
      </c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4"/>
      <c r="J205" s="53" t="s">
        <v>53</v>
      </c>
      <c r="K205" s="54"/>
      <c r="L205" s="74">
        <f>(L203/L202)*100</f>
        <v>98.64454269235668</v>
      </c>
      <c r="M205" s="23">
        <f>(M203/M202)*100</f>
        <v>42.31884057971014</v>
      </c>
      <c r="N205" s="74">
        <f>(N203/N202)*100</f>
        <v>93.02141576115625</v>
      </c>
      <c r="O205" s="74"/>
      <c r="P205" s="23"/>
      <c r="Q205" s="23">
        <f>(Q203/Q202)*100</f>
        <v>96.94745913338541</v>
      </c>
      <c r="R205" s="23"/>
      <c r="S205" s="74"/>
      <c r="T205" s="74"/>
      <c r="U205" s="74"/>
      <c r="V205" s="23"/>
      <c r="W205" s="23">
        <f>(W203/W202)*100</f>
        <v>96.94745913338541</v>
      </c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4"/>
      <c r="J206" s="53"/>
      <c r="K206" s="54"/>
      <c r="L206" s="74"/>
      <c r="M206" s="23"/>
      <c r="N206" s="74"/>
      <c r="O206" s="74"/>
      <c r="P206" s="23"/>
      <c r="Q206" s="23"/>
      <c r="R206" s="23"/>
      <c r="S206" s="74"/>
      <c r="T206" s="74"/>
      <c r="U206" s="74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 t="s">
        <v>95</v>
      </c>
      <c r="G207" s="51"/>
      <c r="H207" s="51"/>
      <c r="I207" s="64"/>
      <c r="J207" s="53" t="s">
        <v>96</v>
      </c>
      <c r="K207" s="54"/>
      <c r="L207" s="74"/>
      <c r="M207" s="23"/>
      <c r="N207" s="74"/>
      <c r="O207" s="74"/>
      <c r="P207" s="23"/>
      <c r="Q207" s="23"/>
      <c r="R207" s="23"/>
      <c r="S207" s="74"/>
      <c r="T207" s="74"/>
      <c r="U207" s="74"/>
      <c r="V207" s="23"/>
      <c r="W207" s="23"/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4"/>
      <c r="J208" s="53" t="s">
        <v>97</v>
      </c>
      <c r="K208" s="54"/>
      <c r="L208" s="74"/>
      <c r="M208" s="23"/>
      <c r="N208" s="74"/>
      <c r="O208" s="74"/>
      <c r="P208" s="23"/>
      <c r="Q208" s="23"/>
      <c r="R208" s="23"/>
      <c r="S208" s="74"/>
      <c r="T208" s="74"/>
      <c r="U208" s="74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4"/>
      <c r="J209" s="53" t="s">
        <v>49</v>
      </c>
      <c r="K209" s="54"/>
      <c r="L209" s="74">
        <f aca="true" t="shared" si="39" ref="L209:P211">SUM(L217)</f>
        <v>10157.1</v>
      </c>
      <c r="M209" s="23">
        <f t="shared" si="39"/>
        <v>66.8</v>
      </c>
      <c r="N209" s="74">
        <f t="shared" si="39"/>
        <v>273976.7</v>
      </c>
      <c r="O209" s="74">
        <f t="shared" si="39"/>
        <v>38566</v>
      </c>
      <c r="P209" s="23">
        <f t="shared" si="39"/>
        <v>0</v>
      </c>
      <c r="Q209" s="23">
        <f>SUM(L209:P209)</f>
        <v>322766.60000000003</v>
      </c>
      <c r="R209" s="23">
        <f aca="true" t="shared" si="40" ref="R209:U211">SUM(R217)</f>
        <v>0</v>
      </c>
      <c r="S209" s="74">
        <f t="shared" si="40"/>
        <v>0</v>
      </c>
      <c r="T209" s="74">
        <f t="shared" si="40"/>
        <v>0</v>
      </c>
      <c r="U209" s="74">
        <f t="shared" si="40"/>
        <v>0</v>
      </c>
      <c r="V209" s="23">
        <f>SUM(R209:U209)</f>
        <v>0</v>
      </c>
      <c r="W209" s="23">
        <f>SUM(Q209+V209)</f>
        <v>322766.60000000003</v>
      </c>
      <c r="X209" s="23">
        <f>(Q209/W209)*100</f>
        <v>100</v>
      </c>
      <c r="Y209" s="23">
        <f>(V209/W209)*100</f>
        <v>0</v>
      </c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4"/>
      <c r="J210" s="53" t="s">
        <v>50</v>
      </c>
      <c r="K210" s="54"/>
      <c r="L210" s="74">
        <f t="shared" si="39"/>
        <v>10890.2</v>
      </c>
      <c r="M210" s="23">
        <f t="shared" si="39"/>
        <v>11325.6</v>
      </c>
      <c r="N210" s="74">
        <f t="shared" si="39"/>
        <v>274041</v>
      </c>
      <c r="O210" s="74">
        <f t="shared" si="39"/>
        <v>36563.100000000006</v>
      </c>
      <c r="P210" s="23">
        <f t="shared" si="39"/>
        <v>0</v>
      </c>
      <c r="Q210" s="23">
        <f>SUM(L210:P210)</f>
        <v>332819.9</v>
      </c>
      <c r="R210" s="23">
        <f t="shared" si="40"/>
        <v>0</v>
      </c>
      <c r="S210" s="74">
        <f t="shared" si="40"/>
        <v>48640.1</v>
      </c>
      <c r="T210" s="74">
        <f t="shared" si="40"/>
        <v>5600</v>
      </c>
      <c r="U210" s="74">
        <f t="shared" si="40"/>
        <v>0</v>
      </c>
      <c r="V210" s="23">
        <f>SUM(R210:U210)</f>
        <v>54240.1</v>
      </c>
      <c r="W210" s="23">
        <f>SUM(Q210+V210)</f>
        <v>387060</v>
      </c>
      <c r="X210" s="23">
        <f>(Q210/W210)*100</f>
        <v>85.98664289774196</v>
      </c>
      <c r="Y210" s="23">
        <f>(V210/W210)*100</f>
        <v>14.013357102258048</v>
      </c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4"/>
      <c r="J211" s="53" t="s">
        <v>51</v>
      </c>
      <c r="K211" s="54"/>
      <c r="L211" s="74">
        <f t="shared" si="39"/>
        <v>10632.6</v>
      </c>
      <c r="M211" s="23">
        <f t="shared" si="39"/>
        <v>10970.5</v>
      </c>
      <c r="N211" s="74">
        <f t="shared" si="39"/>
        <v>273640.7</v>
      </c>
      <c r="O211" s="74">
        <f t="shared" si="39"/>
        <v>35615</v>
      </c>
      <c r="P211" s="23">
        <f t="shared" si="39"/>
        <v>0</v>
      </c>
      <c r="Q211" s="23">
        <f>SUM(L211:P211)</f>
        <v>330858.8</v>
      </c>
      <c r="R211" s="23">
        <f t="shared" si="40"/>
        <v>0</v>
      </c>
      <c r="S211" s="74">
        <f t="shared" si="40"/>
        <v>47577.7</v>
      </c>
      <c r="T211" s="74">
        <f t="shared" si="40"/>
        <v>4580.4</v>
      </c>
      <c r="U211" s="74">
        <f t="shared" si="40"/>
        <v>0</v>
      </c>
      <c r="V211" s="23">
        <f>SUM(R211:U211)</f>
        <v>52158.1</v>
      </c>
      <c r="W211" s="23">
        <f>SUM(Q211+V211)</f>
        <v>383016.89999999997</v>
      </c>
      <c r="X211" s="23">
        <f>(Q211/W211)*100</f>
        <v>86.38229801348191</v>
      </c>
      <c r="Y211" s="23">
        <f>(V211/W211)*100</f>
        <v>13.617701986518089</v>
      </c>
      <c r="Z211" s="4"/>
    </row>
    <row r="212" spans="1:26" ht="23.25">
      <c r="A212" s="4"/>
      <c r="B212" s="57"/>
      <c r="C212" s="58"/>
      <c r="D212" s="58"/>
      <c r="E212" s="58"/>
      <c r="F212" s="58"/>
      <c r="G212" s="58"/>
      <c r="H212" s="58"/>
      <c r="I212" s="53"/>
      <c r="J212" s="53" t="s">
        <v>52</v>
      </c>
      <c r="K212" s="54"/>
      <c r="L212" s="21">
        <f aca="true" t="shared" si="41" ref="L212:W212">(L211/L209)*100</f>
        <v>104.68145435212807</v>
      </c>
      <c r="M212" s="21">
        <f t="shared" si="41"/>
        <v>16422.904191616766</v>
      </c>
      <c r="N212" s="21">
        <f t="shared" si="41"/>
        <v>99.87736183405377</v>
      </c>
      <c r="O212" s="21">
        <f t="shared" si="41"/>
        <v>92.34818233677332</v>
      </c>
      <c r="P212" s="21"/>
      <c r="Q212" s="21">
        <f t="shared" si="41"/>
        <v>102.50713673595718</v>
      </c>
      <c r="R212" s="21"/>
      <c r="S212" s="21"/>
      <c r="T212" s="21"/>
      <c r="U212" s="21"/>
      <c r="V212" s="21"/>
      <c r="W212" s="21">
        <f t="shared" si="41"/>
        <v>118.66683231784204</v>
      </c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4"/>
      <c r="J213" s="53" t="s">
        <v>53</v>
      </c>
      <c r="K213" s="54"/>
      <c r="L213" s="74">
        <f aca="true" t="shared" si="42" ref="L213:Q213">(L211/L210)*100</f>
        <v>97.63457053130337</v>
      </c>
      <c r="M213" s="23">
        <f t="shared" si="42"/>
        <v>96.86462527371617</v>
      </c>
      <c r="N213" s="74">
        <f t="shared" si="42"/>
        <v>99.85392696713265</v>
      </c>
      <c r="O213" s="74">
        <f t="shared" si="42"/>
        <v>97.40694853554538</v>
      </c>
      <c r="P213" s="23"/>
      <c r="Q213" s="23">
        <f t="shared" si="42"/>
        <v>99.41076239732058</v>
      </c>
      <c r="R213" s="23"/>
      <c r="S213" s="74">
        <f>(S211/S210)*100</f>
        <v>97.81579396423939</v>
      </c>
      <c r="T213" s="74">
        <f>(T211/T210)*100</f>
        <v>81.79285714285713</v>
      </c>
      <c r="U213" s="74"/>
      <c r="V213" s="23">
        <f>(V211/V210)*100</f>
        <v>96.16151150163809</v>
      </c>
      <c r="W213" s="23">
        <f>(W211/W210)*100</f>
        <v>98.95543326616027</v>
      </c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4"/>
      <c r="J214" s="53"/>
      <c r="K214" s="54"/>
      <c r="L214" s="74"/>
      <c r="M214" s="23"/>
      <c r="N214" s="74"/>
      <c r="O214" s="74"/>
      <c r="P214" s="23"/>
      <c r="Q214" s="23"/>
      <c r="R214" s="23"/>
      <c r="S214" s="74"/>
      <c r="T214" s="74"/>
      <c r="U214" s="74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 t="s">
        <v>61</v>
      </c>
      <c r="H215" s="51"/>
      <c r="I215" s="64"/>
      <c r="J215" s="53" t="s">
        <v>62</v>
      </c>
      <c r="K215" s="54"/>
      <c r="L215" s="74"/>
      <c r="M215" s="23"/>
      <c r="N215" s="74"/>
      <c r="O215" s="74"/>
      <c r="P215" s="23"/>
      <c r="Q215" s="23"/>
      <c r="R215" s="23"/>
      <c r="S215" s="74"/>
      <c r="T215" s="74"/>
      <c r="U215" s="74"/>
      <c r="V215" s="23"/>
      <c r="W215" s="23"/>
      <c r="X215" s="23"/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4"/>
      <c r="J216" s="53" t="s">
        <v>63</v>
      </c>
      <c r="K216" s="54"/>
      <c r="L216" s="74"/>
      <c r="M216" s="23"/>
      <c r="N216" s="74"/>
      <c r="O216" s="74"/>
      <c r="P216" s="23"/>
      <c r="Q216" s="23"/>
      <c r="R216" s="23"/>
      <c r="S216" s="74"/>
      <c r="T216" s="74"/>
      <c r="U216" s="74"/>
      <c r="V216" s="23"/>
      <c r="W216" s="23"/>
      <c r="X216" s="23"/>
      <c r="Y216" s="23"/>
      <c r="Z216" s="4"/>
    </row>
    <row r="217" spans="1:26" ht="23.25">
      <c r="A217" s="4"/>
      <c r="B217" s="57"/>
      <c r="C217" s="57"/>
      <c r="D217" s="57"/>
      <c r="E217" s="57"/>
      <c r="F217" s="57"/>
      <c r="G217" s="57"/>
      <c r="H217" s="57"/>
      <c r="I217" s="64"/>
      <c r="J217" s="53" t="s">
        <v>49</v>
      </c>
      <c r="K217" s="54"/>
      <c r="L217" s="74">
        <f aca="true" t="shared" si="43" ref="L217:P219">SUM(L236+L244)</f>
        <v>10157.1</v>
      </c>
      <c r="M217" s="23">
        <f t="shared" si="43"/>
        <v>66.8</v>
      </c>
      <c r="N217" s="74">
        <f t="shared" si="43"/>
        <v>273976.7</v>
      </c>
      <c r="O217" s="74">
        <f t="shared" si="43"/>
        <v>38566</v>
      </c>
      <c r="P217" s="23">
        <f t="shared" si="43"/>
        <v>0</v>
      </c>
      <c r="Q217" s="23">
        <f>SUM(L217:P217)</f>
        <v>322766.60000000003</v>
      </c>
      <c r="R217" s="23">
        <f aca="true" t="shared" si="44" ref="R217:U219">SUM(R236+R244)</f>
        <v>0</v>
      </c>
      <c r="S217" s="74">
        <f t="shared" si="44"/>
        <v>0</v>
      </c>
      <c r="T217" s="74">
        <f t="shared" si="44"/>
        <v>0</v>
      </c>
      <c r="U217" s="74">
        <f t="shared" si="44"/>
        <v>0</v>
      </c>
      <c r="V217" s="23">
        <f>SUM(R217:U217)</f>
        <v>0</v>
      </c>
      <c r="W217" s="23">
        <f>SUM(Q217+V217)</f>
        <v>322766.60000000003</v>
      </c>
      <c r="X217" s="23">
        <f>(Q217/W217)*100</f>
        <v>100</v>
      </c>
      <c r="Y217" s="23">
        <f>(V217/W217)*100</f>
        <v>0</v>
      </c>
      <c r="Z217" s="4"/>
    </row>
    <row r="218" spans="1:26" ht="23.25">
      <c r="A218" s="4"/>
      <c r="B218" s="57"/>
      <c r="C218" s="58"/>
      <c r="D218" s="58"/>
      <c r="E218" s="58"/>
      <c r="F218" s="58"/>
      <c r="G218" s="58"/>
      <c r="H218" s="58"/>
      <c r="I218" s="53"/>
      <c r="J218" s="53" t="s">
        <v>50</v>
      </c>
      <c r="K218" s="54"/>
      <c r="L218" s="21">
        <f t="shared" si="43"/>
        <v>10890.2</v>
      </c>
      <c r="M218" s="21">
        <f t="shared" si="43"/>
        <v>11325.6</v>
      </c>
      <c r="N218" s="21">
        <f t="shared" si="43"/>
        <v>274041</v>
      </c>
      <c r="O218" s="21">
        <f t="shared" si="43"/>
        <v>36563.100000000006</v>
      </c>
      <c r="P218" s="21">
        <f t="shared" si="43"/>
        <v>0</v>
      </c>
      <c r="Q218" s="21">
        <f>SUM(L218:P218)</f>
        <v>332819.9</v>
      </c>
      <c r="R218" s="21">
        <f t="shared" si="44"/>
        <v>0</v>
      </c>
      <c r="S218" s="21">
        <f t="shared" si="44"/>
        <v>48640.1</v>
      </c>
      <c r="T218" s="21">
        <f t="shared" si="44"/>
        <v>5600</v>
      </c>
      <c r="U218" s="21">
        <f t="shared" si="44"/>
        <v>0</v>
      </c>
      <c r="V218" s="21">
        <f>SUM(R218:U218)</f>
        <v>54240.1</v>
      </c>
      <c r="W218" s="21">
        <f>SUM(Q218+V218)</f>
        <v>387060</v>
      </c>
      <c r="X218" s="21">
        <f>(Q218/W218)*100</f>
        <v>85.98664289774196</v>
      </c>
      <c r="Y218" s="21">
        <f>(V218/W218)*100</f>
        <v>14.013357102258048</v>
      </c>
      <c r="Z218" s="4"/>
    </row>
    <row r="219" spans="1:26" ht="23.25">
      <c r="A219" s="4"/>
      <c r="B219" s="57"/>
      <c r="C219" s="57"/>
      <c r="D219" s="57"/>
      <c r="E219" s="57"/>
      <c r="F219" s="57"/>
      <c r="G219" s="57"/>
      <c r="H219" s="57"/>
      <c r="I219" s="64"/>
      <c r="J219" s="53" t="s">
        <v>51</v>
      </c>
      <c r="K219" s="54"/>
      <c r="L219" s="74">
        <f t="shared" si="43"/>
        <v>10632.6</v>
      </c>
      <c r="M219" s="23">
        <f t="shared" si="43"/>
        <v>10970.5</v>
      </c>
      <c r="N219" s="74">
        <f t="shared" si="43"/>
        <v>273640.7</v>
      </c>
      <c r="O219" s="74">
        <f t="shared" si="43"/>
        <v>35615</v>
      </c>
      <c r="P219" s="23">
        <f t="shared" si="43"/>
        <v>0</v>
      </c>
      <c r="Q219" s="23">
        <f>SUM(L219:P219)</f>
        <v>330858.8</v>
      </c>
      <c r="R219" s="23">
        <f t="shared" si="44"/>
        <v>0</v>
      </c>
      <c r="S219" s="74">
        <f t="shared" si="44"/>
        <v>47577.7</v>
      </c>
      <c r="T219" s="74">
        <f t="shared" si="44"/>
        <v>4580.4</v>
      </c>
      <c r="U219" s="74">
        <f t="shared" si="44"/>
        <v>0</v>
      </c>
      <c r="V219" s="23">
        <f>SUM(R219:U219)</f>
        <v>52158.1</v>
      </c>
      <c r="W219" s="23">
        <f>SUM(Q219+V219)</f>
        <v>383016.89999999997</v>
      </c>
      <c r="X219" s="23">
        <f>(Q219/W219)*100</f>
        <v>86.38229801348191</v>
      </c>
      <c r="Y219" s="23">
        <f>(V219/W219)*100</f>
        <v>13.617701986518089</v>
      </c>
      <c r="Z219" s="4"/>
    </row>
    <row r="220" spans="1:26" ht="23.25">
      <c r="A220" s="4"/>
      <c r="B220" s="57"/>
      <c r="C220" s="57"/>
      <c r="D220" s="57"/>
      <c r="E220" s="57"/>
      <c r="F220" s="57"/>
      <c r="G220" s="57"/>
      <c r="H220" s="57"/>
      <c r="I220" s="64"/>
      <c r="J220" s="53" t="s">
        <v>52</v>
      </c>
      <c r="K220" s="54"/>
      <c r="L220" s="74">
        <f aca="true" t="shared" si="45" ref="L220:W220">(L219/L217)*100</f>
        <v>104.68145435212807</v>
      </c>
      <c r="M220" s="23">
        <f t="shared" si="45"/>
        <v>16422.904191616766</v>
      </c>
      <c r="N220" s="74">
        <f t="shared" si="45"/>
        <v>99.87736183405377</v>
      </c>
      <c r="O220" s="74">
        <f t="shared" si="45"/>
        <v>92.34818233677332</v>
      </c>
      <c r="P220" s="23"/>
      <c r="Q220" s="23">
        <f t="shared" si="45"/>
        <v>102.50713673595718</v>
      </c>
      <c r="R220" s="23"/>
      <c r="S220" s="74"/>
      <c r="T220" s="74"/>
      <c r="U220" s="74"/>
      <c r="V220" s="23"/>
      <c r="W220" s="23">
        <f t="shared" si="45"/>
        <v>118.66683231784204</v>
      </c>
      <c r="X220" s="23"/>
      <c r="Y220" s="23"/>
      <c r="Z220" s="4"/>
    </row>
    <row r="221" spans="1:26" ht="23.25">
      <c r="A221" s="4"/>
      <c r="B221" s="57"/>
      <c r="C221" s="57"/>
      <c r="D221" s="57"/>
      <c r="E221" s="57"/>
      <c r="F221" s="57"/>
      <c r="G221" s="57"/>
      <c r="H221" s="57"/>
      <c r="I221" s="64"/>
      <c r="J221" s="53" t="s">
        <v>53</v>
      </c>
      <c r="K221" s="54"/>
      <c r="L221" s="74">
        <f aca="true" t="shared" si="46" ref="L221:Q221">(L219/L218)*100</f>
        <v>97.63457053130337</v>
      </c>
      <c r="M221" s="23">
        <f t="shared" si="46"/>
        <v>96.86462527371617</v>
      </c>
      <c r="N221" s="74">
        <f t="shared" si="46"/>
        <v>99.85392696713265</v>
      </c>
      <c r="O221" s="74">
        <f t="shared" si="46"/>
        <v>97.40694853554538</v>
      </c>
      <c r="P221" s="23"/>
      <c r="Q221" s="23">
        <f t="shared" si="46"/>
        <v>99.41076239732058</v>
      </c>
      <c r="R221" s="23"/>
      <c r="S221" s="74">
        <f>(S219/S218)*100</f>
        <v>97.81579396423939</v>
      </c>
      <c r="T221" s="74">
        <f>(T219/T218)*100</f>
        <v>81.79285714285713</v>
      </c>
      <c r="U221" s="74"/>
      <c r="V221" s="23">
        <f>(V219/V218)*100</f>
        <v>96.16151150163809</v>
      </c>
      <c r="W221" s="23">
        <f>(W219/W218)*100</f>
        <v>98.95543326616027</v>
      </c>
      <c r="X221" s="23"/>
      <c r="Y221" s="23"/>
      <c r="Z221" s="4"/>
    </row>
    <row r="222" spans="1:26" ht="23.25">
      <c r="A222" s="4"/>
      <c r="B222" s="57"/>
      <c r="C222" s="57"/>
      <c r="D222" s="57"/>
      <c r="E222" s="57"/>
      <c r="F222" s="57"/>
      <c r="G222" s="57"/>
      <c r="H222" s="57"/>
      <c r="I222" s="64"/>
      <c r="J222" s="53"/>
      <c r="K222" s="54"/>
      <c r="L222" s="74"/>
      <c r="M222" s="23"/>
      <c r="N222" s="74"/>
      <c r="O222" s="74"/>
      <c r="P222" s="23"/>
      <c r="Q222" s="23"/>
      <c r="R222" s="23"/>
      <c r="S222" s="74"/>
      <c r="T222" s="74"/>
      <c r="U222" s="74"/>
      <c r="V222" s="23"/>
      <c r="W222" s="23"/>
      <c r="X222" s="23"/>
      <c r="Y222" s="23"/>
      <c r="Z222" s="4"/>
    </row>
    <row r="223" spans="1:26" ht="23.25">
      <c r="A223" s="4"/>
      <c r="B223" s="57"/>
      <c r="C223" s="57"/>
      <c r="D223" s="57"/>
      <c r="E223" s="57"/>
      <c r="F223" s="57"/>
      <c r="G223" s="57"/>
      <c r="H223" s="57"/>
      <c r="I223" s="64"/>
      <c r="J223" s="53"/>
      <c r="K223" s="54"/>
      <c r="L223" s="74"/>
      <c r="M223" s="23"/>
      <c r="N223" s="74"/>
      <c r="O223" s="74"/>
      <c r="P223" s="23"/>
      <c r="Q223" s="23"/>
      <c r="R223" s="23"/>
      <c r="S223" s="74"/>
      <c r="T223" s="74"/>
      <c r="U223" s="74"/>
      <c r="V223" s="23"/>
      <c r="W223" s="23"/>
      <c r="X223" s="23"/>
      <c r="Y223" s="23"/>
      <c r="Z223" s="4"/>
    </row>
    <row r="224" spans="1:26" ht="23.25">
      <c r="A224" s="4"/>
      <c r="B224" s="57"/>
      <c r="C224" s="57"/>
      <c r="D224" s="57"/>
      <c r="E224" s="57"/>
      <c r="F224" s="57"/>
      <c r="G224" s="57"/>
      <c r="H224" s="57"/>
      <c r="I224" s="64"/>
      <c r="J224" s="53"/>
      <c r="K224" s="54"/>
      <c r="L224" s="74"/>
      <c r="M224" s="23"/>
      <c r="N224" s="74"/>
      <c r="O224" s="74"/>
      <c r="P224" s="23"/>
      <c r="Q224" s="23"/>
      <c r="R224" s="23"/>
      <c r="S224" s="74"/>
      <c r="T224" s="74"/>
      <c r="U224" s="74"/>
      <c r="V224" s="23"/>
      <c r="W224" s="23"/>
      <c r="X224" s="23"/>
      <c r="Y224" s="23"/>
      <c r="Z224" s="4"/>
    </row>
    <row r="225" spans="1:26" ht="23.25">
      <c r="A225" s="4"/>
      <c r="B225" s="65"/>
      <c r="C225" s="65"/>
      <c r="D225" s="65"/>
      <c r="E225" s="65"/>
      <c r="F225" s="65"/>
      <c r="G225" s="65"/>
      <c r="H225" s="65"/>
      <c r="I225" s="66"/>
      <c r="J225" s="62"/>
      <c r="K225" s="63"/>
      <c r="L225" s="75"/>
      <c r="M225" s="76"/>
      <c r="N225" s="75"/>
      <c r="O225" s="75"/>
      <c r="P225" s="76"/>
      <c r="Q225" s="76"/>
      <c r="R225" s="76"/>
      <c r="S225" s="75"/>
      <c r="T225" s="75"/>
      <c r="U225" s="75"/>
      <c r="V225" s="76"/>
      <c r="W225" s="76"/>
      <c r="X225" s="76"/>
      <c r="Y225" s="76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400</v>
      </c>
      <c r="Z227" s="4"/>
    </row>
    <row r="228" spans="1:26" ht="23.25">
      <c r="A228" s="4"/>
      <c r="B228" s="67" t="s">
        <v>40</v>
      </c>
      <c r="C228" s="68"/>
      <c r="D228" s="68"/>
      <c r="E228" s="68"/>
      <c r="F228" s="68"/>
      <c r="G228" s="68"/>
      <c r="H228" s="69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42</v>
      </c>
      <c r="X228" s="13"/>
      <c r="Y228" s="16"/>
      <c r="Z228" s="4"/>
    </row>
    <row r="229" spans="1:26" ht="23.25">
      <c r="A229" s="4"/>
      <c r="B229" s="17" t="s">
        <v>41</v>
      </c>
      <c r="C229" s="18"/>
      <c r="D229" s="18"/>
      <c r="E229" s="18"/>
      <c r="F229" s="18"/>
      <c r="G229" s="18"/>
      <c r="H229" s="70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39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4"/>
      <c r="J233" s="53"/>
      <c r="K233" s="54"/>
      <c r="L233" s="22"/>
      <c r="M233" s="23"/>
      <c r="N233" s="24"/>
      <c r="O233" s="3"/>
      <c r="P233" s="27"/>
      <c r="Q233" s="27"/>
      <c r="R233" s="23"/>
      <c r="S233" s="24"/>
      <c r="T233" s="22"/>
      <c r="U233" s="73"/>
      <c r="V233" s="27"/>
      <c r="W233" s="27"/>
      <c r="X233" s="27"/>
      <c r="Y233" s="23"/>
      <c r="Z233" s="4"/>
    </row>
    <row r="234" spans="1:26" ht="23.25">
      <c r="A234" s="4"/>
      <c r="B234" s="51" t="s">
        <v>47</v>
      </c>
      <c r="C234" s="51" t="s">
        <v>54</v>
      </c>
      <c r="D234" s="51" t="s">
        <v>56</v>
      </c>
      <c r="E234" s="51"/>
      <c r="F234" s="51" t="s">
        <v>95</v>
      </c>
      <c r="G234" s="51" t="s">
        <v>61</v>
      </c>
      <c r="H234" s="51" t="s">
        <v>98</v>
      </c>
      <c r="I234" s="64"/>
      <c r="J234" s="55" t="s">
        <v>99</v>
      </c>
      <c r="K234" s="56"/>
      <c r="L234" s="74"/>
      <c r="M234" s="74"/>
      <c r="N234" s="74"/>
      <c r="O234" s="74"/>
      <c r="P234" s="74"/>
      <c r="Q234" s="74"/>
      <c r="R234" s="74"/>
      <c r="S234" s="74"/>
      <c r="T234" s="74"/>
      <c r="U234" s="77"/>
      <c r="V234" s="23"/>
      <c r="W234" s="23"/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4"/>
      <c r="J235" s="55" t="s">
        <v>100</v>
      </c>
      <c r="K235" s="56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23"/>
      <c r="W235" s="23"/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4"/>
      <c r="J236" s="53" t="s">
        <v>49</v>
      </c>
      <c r="K236" s="54"/>
      <c r="L236" s="74">
        <v>5969.6</v>
      </c>
      <c r="M236" s="74">
        <v>54.8</v>
      </c>
      <c r="N236" s="74">
        <v>273976.7</v>
      </c>
      <c r="O236" s="74">
        <v>21781</v>
      </c>
      <c r="P236" s="74"/>
      <c r="Q236" s="23">
        <f>SUM(L236:P236)</f>
        <v>301782.10000000003</v>
      </c>
      <c r="R236" s="74"/>
      <c r="S236" s="74"/>
      <c r="T236" s="74"/>
      <c r="U236" s="74"/>
      <c r="V236" s="23">
        <f>SUM(R236:U236)</f>
        <v>0</v>
      </c>
      <c r="W236" s="23">
        <f>SUM(Q236+V236)</f>
        <v>301782.10000000003</v>
      </c>
      <c r="X236" s="23">
        <f>(Q236/W236)*100</f>
        <v>100</v>
      </c>
      <c r="Y236" s="23">
        <f>(V236/W236)*100</f>
        <v>0</v>
      </c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4"/>
      <c r="J237" s="53" t="s">
        <v>50</v>
      </c>
      <c r="K237" s="54"/>
      <c r="L237" s="74">
        <v>6964.6</v>
      </c>
      <c r="M237" s="23">
        <v>11313.6</v>
      </c>
      <c r="N237" s="74">
        <v>274041</v>
      </c>
      <c r="O237" s="74">
        <v>20200.9</v>
      </c>
      <c r="P237" s="23"/>
      <c r="Q237" s="23">
        <f>SUM(L237:P237)</f>
        <v>312520.10000000003</v>
      </c>
      <c r="R237" s="23"/>
      <c r="S237" s="74">
        <v>48640.1</v>
      </c>
      <c r="T237" s="74">
        <v>5600</v>
      </c>
      <c r="U237" s="74"/>
      <c r="V237" s="23">
        <f>SUM(R237:U237)</f>
        <v>54240.1</v>
      </c>
      <c r="W237" s="23">
        <f>SUM(Q237+V237)</f>
        <v>366760.2</v>
      </c>
      <c r="X237" s="23">
        <f>(Q237/W237)*100</f>
        <v>85.21101798941108</v>
      </c>
      <c r="Y237" s="23">
        <f>(V237/W237)*100</f>
        <v>14.788982010588933</v>
      </c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4"/>
      <c r="J238" s="53" t="s">
        <v>51</v>
      </c>
      <c r="K238" s="54"/>
      <c r="L238" s="74">
        <v>6855</v>
      </c>
      <c r="M238" s="23">
        <v>10970.5</v>
      </c>
      <c r="N238" s="74">
        <v>273640.7</v>
      </c>
      <c r="O238" s="74">
        <v>19286</v>
      </c>
      <c r="P238" s="23"/>
      <c r="Q238" s="23">
        <f>SUM(L238:P238)</f>
        <v>310752.2</v>
      </c>
      <c r="R238" s="23"/>
      <c r="S238" s="74">
        <v>47577.7</v>
      </c>
      <c r="T238" s="74">
        <v>4580.4</v>
      </c>
      <c r="U238" s="74"/>
      <c r="V238" s="23">
        <f>SUM(R238:U238)</f>
        <v>52158.1</v>
      </c>
      <c r="W238" s="23">
        <f>SUM(Q238+V238)</f>
        <v>362910.3</v>
      </c>
      <c r="X238" s="23">
        <f>(Q238/W238)*100</f>
        <v>85.62782593935748</v>
      </c>
      <c r="Y238" s="23">
        <f>(V238/W238)*100</f>
        <v>14.372174060642534</v>
      </c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4"/>
      <c r="J239" s="53" t="s">
        <v>52</v>
      </c>
      <c r="K239" s="54"/>
      <c r="L239" s="74">
        <f aca="true" t="shared" si="47" ref="L239:W239">(L238/L236)*100</f>
        <v>114.83181452693647</v>
      </c>
      <c r="M239" s="23">
        <f t="shared" si="47"/>
        <v>20019.160583941608</v>
      </c>
      <c r="N239" s="74">
        <f t="shared" si="47"/>
        <v>99.87736183405377</v>
      </c>
      <c r="O239" s="74">
        <f t="shared" si="47"/>
        <v>88.54506221018319</v>
      </c>
      <c r="P239" s="23"/>
      <c r="Q239" s="23">
        <f t="shared" si="47"/>
        <v>102.97237642656738</v>
      </c>
      <c r="R239" s="23"/>
      <c r="S239" s="74"/>
      <c r="T239" s="74"/>
      <c r="U239" s="74"/>
      <c r="V239" s="23"/>
      <c r="W239" s="23">
        <f t="shared" si="47"/>
        <v>120.255740814316</v>
      </c>
      <c r="X239" s="23"/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4"/>
      <c r="J240" s="53" t="s">
        <v>53</v>
      </c>
      <c r="K240" s="54"/>
      <c r="L240" s="74">
        <f>(L238/L237)*100</f>
        <v>98.42632742727507</v>
      </c>
      <c r="M240" s="23">
        <f aca="true" t="shared" si="48" ref="M240:W240">(M238/M237)*100</f>
        <v>96.96736670909347</v>
      </c>
      <c r="N240" s="74">
        <f t="shared" si="48"/>
        <v>99.85392696713265</v>
      </c>
      <c r="O240" s="74">
        <f t="shared" si="48"/>
        <v>95.4709938666099</v>
      </c>
      <c r="P240" s="23"/>
      <c r="Q240" s="23">
        <f t="shared" si="48"/>
        <v>99.43430838528465</v>
      </c>
      <c r="R240" s="23"/>
      <c r="S240" s="74">
        <f t="shared" si="48"/>
        <v>97.81579396423939</v>
      </c>
      <c r="T240" s="74">
        <f t="shared" si="48"/>
        <v>81.79285714285713</v>
      </c>
      <c r="U240" s="74"/>
      <c r="V240" s="23">
        <f t="shared" si="48"/>
        <v>96.16151150163809</v>
      </c>
      <c r="W240" s="23">
        <f t="shared" si="48"/>
        <v>98.95029504291905</v>
      </c>
      <c r="X240" s="23"/>
      <c r="Y240" s="23"/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4"/>
      <c r="J241" s="53"/>
      <c r="K241" s="54"/>
      <c r="L241" s="74"/>
      <c r="M241" s="23"/>
      <c r="N241" s="74"/>
      <c r="O241" s="74"/>
      <c r="P241" s="23"/>
      <c r="Q241" s="23"/>
      <c r="R241" s="23"/>
      <c r="S241" s="74"/>
      <c r="T241" s="74"/>
      <c r="U241" s="74"/>
      <c r="V241" s="23"/>
      <c r="W241" s="23"/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 t="s">
        <v>101</v>
      </c>
      <c r="I242" s="64"/>
      <c r="J242" s="53" t="s">
        <v>102</v>
      </c>
      <c r="K242" s="54"/>
      <c r="L242" s="74"/>
      <c r="M242" s="23"/>
      <c r="N242" s="74"/>
      <c r="O242" s="74"/>
      <c r="P242" s="23"/>
      <c r="Q242" s="23"/>
      <c r="R242" s="23"/>
      <c r="S242" s="74"/>
      <c r="T242" s="74"/>
      <c r="U242" s="74"/>
      <c r="V242" s="23"/>
      <c r="W242" s="23"/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4"/>
      <c r="J243" s="53" t="s">
        <v>103</v>
      </c>
      <c r="K243" s="54"/>
      <c r="L243" s="74"/>
      <c r="M243" s="23"/>
      <c r="N243" s="74"/>
      <c r="O243" s="74"/>
      <c r="P243" s="23"/>
      <c r="Q243" s="23"/>
      <c r="R243" s="23"/>
      <c r="S243" s="74"/>
      <c r="T243" s="74"/>
      <c r="U243" s="74"/>
      <c r="V243" s="23"/>
      <c r="W243" s="23"/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4"/>
      <c r="J244" s="53" t="s">
        <v>49</v>
      </c>
      <c r="K244" s="54"/>
      <c r="L244" s="74">
        <v>4187.5</v>
      </c>
      <c r="M244" s="23">
        <v>12</v>
      </c>
      <c r="N244" s="74"/>
      <c r="O244" s="74">
        <v>16785</v>
      </c>
      <c r="P244" s="23"/>
      <c r="Q244" s="23">
        <f>SUM(L244:P244)</f>
        <v>20984.5</v>
      </c>
      <c r="R244" s="23"/>
      <c r="S244" s="74"/>
      <c r="T244" s="74"/>
      <c r="U244" s="74"/>
      <c r="V244" s="23">
        <f>SUM(R244:U244)</f>
        <v>0</v>
      </c>
      <c r="W244" s="23">
        <f>SUM(Q244+V244)</f>
        <v>20984.5</v>
      </c>
      <c r="X244" s="23">
        <f>(Q244/W244)*100</f>
        <v>100</v>
      </c>
      <c r="Y244" s="23">
        <f>(V244/W244)*100</f>
        <v>0</v>
      </c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4"/>
      <c r="J245" s="53" t="s">
        <v>50</v>
      </c>
      <c r="K245" s="54"/>
      <c r="L245" s="74">
        <v>3925.6</v>
      </c>
      <c r="M245" s="23">
        <v>12</v>
      </c>
      <c r="N245" s="74"/>
      <c r="O245" s="74">
        <v>16362.2</v>
      </c>
      <c r="P245" s="23"/>
      <c r="Q245" s="23">
        <f>SUM(L245:P245)</f>
        <v>20299.8</v>
      </c>
      <c r="R245" s="23"/>
      <c r="S245" s="74"/>
      <c r="T245" s="74"/>
      <c r="U245" s="74"/>
      <c r="V245" s="23">
        <f>SUM(R245:U245)</f>
        <v>0</v>
      </c>
      <c r="W245" s="23">
        <f>SUM(Q245+V245)</f>
        <v>20299.8</v>
      </c>
      <c r="X245" s="23">
        <f>(Q245/W245)*100</f>
        <v>100</v>
      </c>
      <c r="Y245" s="23">
        <f>(V245/W245)*100</f>
        <v>0</v>
      </c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4"/>
      <c r="J246" s="53" t="s">
        <v>51</v>
      </c>
      <c r="K246" s="54"/>
      <c r="L246" s="74">
        <v>3777.6</v>
      </c>
      <c r="M246" s="23"/>
      <c r="N246" s="74"/>
      <c r="O246" s="74">
        <v>16329</v>
      </c>
      <c r="P246" s="23"/>
      <c r="Q246" s="23">
        <f>SUM(L246:P246)</f>
        <v>20106.6</v>
      </c>
      <c r="R246" s="23"/>
      <c r="S246" s="74"/>
      <c r="T246" s="74"/>
      <c r="U246" s="74"/>
      <c r="V246" s="23">
        <f>SUM(R246:U246)</f>
        <v>0</v>
      </c>
      <c r="W246" s="23">
        <f>SUM(Q246+V246)</f>
        <v>20106.6</v>
      </c>
      <c r="X246" s="23">
        <f>(Q246/W246)*100</f>
        <v>100</v>
      </c>
      <c r="Y246" s="23">
        <f>(V246/W246)*100</f>
        <v>0</v>
      </c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4"/>
      <c r="J247" s="53" t="s">
        <v>52</v>
      </c>
      <c r="K247" s="54"/>
      <c r="L247" s="74">
        <f>(L246/L244)*100</f>
        <v>90.2113432835821</v>
      </c>
      <c r="M247" s="23">
        <f>(M246/M244)*100</f>
        <v>0</v>
      </c>
      <c r="N247" s="74"/>
      <c r="O247" s="74">
        <f>(O246/O244)*100</f>
        <v>97.28328865058089</v>
      </c>
      <c r="P247" s="23"/>
      <c r="Q247" s="23">
        <f>(Q246/Q244)*100</f>
        <v>95.81643594081345</v>
      </c>
      <c r="R247" s="23"/>
      <c r="S247" s="74"/>
      <c r="T247" s="74"/>
      <c r="U247" s="74"/>
      <c r="V247" s="23"/>
      <c r="W247" s="23">
        <f>(W246/W244)*100</f>
        <v>95.81643594081345</v>
      </c>
      <c r="X247" s="23"/>
      <c r="Y247" s="23"/>
      <c r="Z247" s="4"/>
    </row>
    <row r="248" spans="1:26" ht="23.25">
      <c r="A248" s="4"/>
      <c r="B248" s="57"/>
      <c r="C248" s="58"/>
      <c r="D248" s="58"/>
      <c r="E248" s="58"/>
      <c r="F248" s="58"/>
      <c r="G248" s="58"/>
      <c r="H248" s="58"/>
      <c r="I248" s="53"/>
      <c r="J248" s="53" t="s">
        <v>53</v>
      </c>
      <c r="K248" s="54"/>
      <c r="L248" s="21">
        <f>(L246/L245)*100</f>
        <v>96.22987568779295</v>
      </c>
      <c r="M248" s="21">
        <f>(M246/M245)*100</f>
        <v>0</v>
      </c>
      <c r="N248" s="21"/>
      <c r="O248" s="21">
        <f>(O246/O245)*100</f>
        <v>99.79709330041192</v>
      </c>
      <c r="P248" s="21"/>
      <c r="Q248" s="21">
        <f>(Q246/Q245)*100</f>
        <v>99.04826648538409</v>
      </c>
      <c r="R248" s="21"/>
      <c r="S248" s="21"/>
      <c r="T248" s="21"/>
      <c r="U248" s="21"/>
      <c r="V248" s="21"/>
      <c r="W248" s="21">
        <f>(W246/W245)*100</f>
        <v>99.04826648538409</v>
      </c>
      <c r="X248" s="21"/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4"/>
      <c r="J249" s="53"/>
      <c r="K249" s="54"/>
      <c r="L249" s="74"/>
      <c r="M249" s="23"/>
      <c r="N249" s="74"/>
      <c r="O249" s="74"/>
      <c r="P249" s="23"/>
      <c r="Q249" s="23"/>
      <c r="R249" s="23"/>
      <c r="S249" s="74"/>
      <c r="T249" s="74"/>
      <c r="U249" s="74"/>
      <c r="V249" s="23"/>
      <c r="W249" s="23"/>
      <c r="X249" s="23"/>
      <c r="Y249" s="23"/>
      <c r="Z249" s="4"/>
    </row>
    <row r="250" spans="1:26" ht="23.25">
      <c r="A250" s="4"/>
      <c r="B250" s="51"/>
      <c r="C250" s="51"/>
      <c r="D250" s="51"/>
      <c r="E250" s="51"/>
      <c r="F250" s="51" t="s">
        <v>104</v>
      </c>
      <c r="G250" s="51"/>
      <c r="H250" s="51"/>
      <c r="I250" s="64"/>
      <c r="J250" s="53" t="s">
        <v>105</v>
      </c>
      <c r="K250" s="54"/>
      <c r="L250" s="74"/>
      <c r="M250" s="23"/>
      <c r="N250" s="74"/>
      <c r="O250" s="74"/>
      <c r="P250" s="23"/>
      <c r="Q250" s="23"/>
      <c r="R250" s="23"/>
      <c r="S250" s="74"/>
      <c r="T250" s="74"/>
      <c r="U250" s="74"/>
      <c r="V250" s="23"/>
      <c r="W250" s="23"/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4"/>
      <c r="J251" s="53" t="s">
        <v>106</v>
      </c>
      <c r="K251" s="54"/>
      <c r="L251" s="74"/>
      <c r="M251" s="23"/>
      <c r="N251" s="74"/>
      <c r="O251" s="74"/>
      <c r="P251" s="23"/>
      <c r="Q251" s="23"/>
      <c r="R251" s="23"/>
      <c r="S251" s="74"/>
      <c r="T251" s="74"/>
      <c r="U251" s="74"/>
      <c r="V251" s="23"/>
      <c r="W251" s="23"/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4"/>
      <c r="J252" s="53" t="s">
        <v>49</v>
      </c>
      <c r="K252" s="54"/>
      <c r="L252" s="74">
        <f aca="true" t="shared" si="49" ref="L252:P254">SUM(L260)</f>
        <v>21242.3</v>
      </c>
      <c r="M252" s="23">
        <f t="shared" si="49"/>
        <v>134</v>
      </c>
      <c r="N252" s="74">
        <f t="shared" si="49"/>
        <v>4922.4</v>
      </c>
      <c r="O252" s="74">
        <f t="shared" si="49"/>
        <v>38814</v>
      </c>
      <c r="P252" s="23">
        <f t="shared" si="49"/>
        <v>0</v>
      </c>
      <c r="Q252" s="23">
        <f>SUM(L252:P252)</f>
        <v>65112.7</v>
      </c>
      <c r="R252" s="23">
        <f aca="true" t="shared" si="50" ref="R252:U254">SUM(R260)</f>
        <v>0</v>
      </c>
      <c r="S252" s="74">
        <f t="shared" si="50"/>
        <v>0</v>
      </c>
      <c r="T252" s="74">
        <f t="shared" si="50"/>
        <v>0</v>
      </c>
      <c r="U252" s="74">
        <f t="shared" si="50"/>
        <v>0</v>
      </c>
      <c r="V252" s="23">
        <f>SUM(R252:U252)</f>
        <v>0</v>
      </c>
      <c r="W252" s="23">
        <f>SUM(Q252+V252)</f>
        <v>65112.7</v>
      </c>
      <c r="X252" s="23">
        <f>(Q252/W252)*100</f>
        <v>100</v>
      </c>
      <c r="Y252" s="23">
        <f>(V252/W252)*100</f>
        <v>0</v>
      </c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4"/>
      <c r="J253" s="53" t="s">
        <v>50</v>
      </c>
      <c r="K253" s="54"/>
      <c r="L253" s="74">
        <f t="shared" si="49"/>
        <v>23365.2</v>
      </c>
      <c r="M253" s="23">
        <f t="shared" si="49"/>
        <v>402</v>
      </c>
      <c r="N253" s="74">
        <f t="shared" si="49"/>
        <v>12933.1</v>
      </c>
      <c r="O253" s="74">
        <f t="shared" si="49"/>
        <v>39589</v>
      </c>
      <c r="P253" s="23">
        <f t="shared" si="49"/>
        <v>0</v>
      </c>
      <c r="Q253" s="23">
        <f>SUM(L253:P253)</f>
        <v>76289.3</v>
      </c>
      <c r="R253" s="23">
        <f t="shared" si="50"/>
        <v>0</v>
      </c>
      <c r="S253" s="74">
        <f t="shared" si="50"/>
        <v>40</v>
      </c>
      <c r="T253" s="74">
        <f t="shared" si="50"/>
        <v>0</v>
      </c>
      <c r="U253" s="74">
        <f t="shared" si="50"/>
        <v>0</v>
      </c>
      <c r="V253" s="23">
        <f>SUM(R253:U253)</f>
        <v>40</v>
      </c>
      <c r="W253" s="23">
        <f>SUM(Q253+V253)</f>
        <v>76329.3</v>
      </c>
      <c r="X253" s="23">
        <f>(Q253/W253)*100</f>
        <v>99.94759548430288</v>
      </c>
      <c r="Y253" s="23">
        <f>(V253/W253)*100</f>
        <v>0.05240451569711762</v>
      </c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4"/>
      <c r="J254" s="53" t="s">
        <v>51</v>
      </c>
      <c r="K254" s="54"/>
      <c r="L254" s="74">
        <f t="shared" si="49"/>
        <v>22498.999999999996</v>
      </c>
      <c r="M254" s="23">
        <f t="shared" si="49"/>
        <v>207.2</v>
      </c>
      <c r="N254" s="74">
        <f t="shared" si="49"/>
        <v>10365.6</v>
      </c>
      <c r="O254" s="74">
        <f t="shared" si="49"/>
        <v>38721</v>
      </c>
      <c r="P254" s="23">
        <f t="shared" si="49"/>
        <v>0</v>
      </c>
      <c r="Q254" s="23">
        <f>SUM(L254:P254)</f>
        <v>71792.79999999999</v>
      </c>
      <c r="R254" s="23">
        <f t="shared" si="50"/>
        <v>0</v>
      </c>
      <c r="S254" s="74">
        <f t="shared" si="50"/>
        <v>39.8</v>
      </c>
      <c r="T254" s="74">
        <f t="shared" si="50"/>
        <v>0</v>
      </c>
      <c r="U254" s="74">
        <f t="shared" si="50"/>
        <v>0</v>
      </c>
      <c r="V254" s="23">
        <f>SUM(R254:U254)</f>
        <v>39.8</v>
      </c>
      <c r="W254" s="23">
        <f>SUM(Q254+V254)</f>
        <v>71832.59999999999</v>
      </c>
      <c r="X254" s="23">
        <f>(Q254/W254)*100</f>
        <v>99.94459340188159</v>
      </c>
      <c r="Y254" s="23">
        <f>(V254/W254)*100</f>
        <v>0.055406598118403066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4"/>
      <c r="J255" s="53" t="s">
        <v>52</v>
      </c>
      <c r="K255" s="54"/>
      <c r="L255" s="74">
        <f aca="true" t="shared" si="51" ref="L255:W255">(L254/L252)*100</f>
        <v>105.91602604237768</v>
      </c>
      <c r="M255" s="23">
        <f t="shared" si="51"/>
        <v>154.62686567164178</v>
      </c>
      <c r="N255" s="74">
        <f t="shared" si="51"/>
        <v>210.580204778157</v>
      </c>
      <c r="O255" s="74">
        <f t="shared" si="51"/>
        <v>99.76039573349821</v>
      </c>
      <c r="P255" s="23"/>
      <c r="Q255" s="23">
        <f t="shared" si="51"/>
        <v>110.25928889448602</v>
      </c>
      <c r="R255" s="23"/>
      <c r="S255" s="74"/>
      <c r="T255" s="74"/>
      <c r="U255" s="74"/>
      <c r="V255" s="23"/>
      <c r="W255" s="23">
        <f t="shared" si="51"/>
        <v>110.32041368273778</v>
      </c>
      <c r="X255" s="23"/>
      <c r="Y255" s="23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4"/>
      <c r="J256" s="53" t="s">
        <v>53</v>
      </c>
      <c r="K256" s="54"/>
      <c r="L256" s="74">
        <f aca="true" t="shared" si="52" ref="L256:Q256">(L254/L253)*100</f>
        <v>96.29277729272592</v>
      </c>
      <c r="M256" s="23">
        <f t="shared" si="52"/>
        <v>51.54228855721392</v>
      </c>
      <c r="N256" s="74">
        <f t="shared" si="52"/>
        <v>80.14783771872173</v>
      </c>
      <c r="O256" s="74">
        <f t="shared" si="52"/>
        <v>97.80747177246205</v>
      </c>
      <c r="P256" s="23"/>
      <c r="Q256" s="23">
        <f t="shared" si="52"/>
        <v>94.10598865109522</v>
      </c>
      <c r="R256" s="23"/>
      <c r="S256" s="74">
        <f>(S254/S253)*100</f>
        <v>99.49999999999999</v>
      </c>
      <c r="T256" s="74"/>
      <c r="U256" s="74"/>
      <c r="V256" s="23">
        <f>(V254/V253)*100</f>
        <v>99.49999999999999</v>
      </c>
      <c r="W256" s="23">
        <f>(W254/W253)*100</f>
        <v>94.10881535661927</v>
      </c>
      <c r="X256" s="23"/>
      <c r="Y256" s="23"/>
      <c r="Z256" s="4"/>
    </row>
    <row r="257" spans="1:26" ht="23.25">
      <c r="A257" s="4"/>
      <c r="B257" s="57"/>
      <c r="C257" s="58"/>
      <c r="D257" s="58"/>
      <c r="E257" s="58"/>
      <c r="F257" s="58"/>
      <c r="G257" s="58"/>
      <c r="H257" s="58"/>
      <c r="I257" s="53"/>
      <c r="J257" s="53"/>
      <c r="K257" s="54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 t="s">
        <v>61</v>
      </c>
      <c r="H258" s="51"/>
      <c r="I258" s="64"/>
      <c r="J258" s="53" t="s">
        <v>62</v>
      </c>
      <c r="K258" s="54"/>
      <c r="L258" s="74"/>
      <c r="M258" s="23"/>
      <c r="N258" s="74"/>
      <c r="O258" s="74"/>
      <c r="P258" s="23"/>
      <c r="Q258" s="23"/>
      <c r="R258" s="23"/>
      <c r="S258" s="74"/>
      <c r="T258" s="74"/>
      <c r="U258" s="74"/>
      <c r="V258" s="23"/>
      <c r="W258" s="23"/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4"/>
      <c r="J259" s="53" t="s">
        <v>63</v>
      </c>
      <c r="K259" s="54"/>
      <c r="L259" s="74"/>
      <c r="M259" s="23"/>
      <c r="N259" s="74"/>
      <c r="O259" s="74"/>
      <c r="P259" s="23"/>
      <c r="Q259" s="23"/>
      <c r="R259" s="23"/>
      <c r="S259" s="74"/>
      <c r="T259" s="74"/>
      <c r="U259" s="74"/>
      <c r="V259" s="23"/>
      <c r="W259" s="23"/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4"/>
      <c r="J260" s="53" t="s">
        <v>49</v>
      </c>
      <c r="K260" s="54"/>
      <c r="L260" s="74">
        <f aca="true" t="shared" si="53" ref="L260:P261">SUM(L268+L285+L293+L301+L309+L326)</f>
        <v>21242.3</v>
      </c>
      <c r="M260" s="23">
        <f t="shared" si="53"/>
        <v>134</v>
      </c>
      <c r="N260" s="74">
        <f t="shared" si="53"/>
        <v>4922.4</v>
      </c>
      <c r="O260" s="74">
        <f t="shared" si="53"/>
        <v>38814</v>
      </c>
      <c r="P260" s="23">
        <f t="shared" si="53"/>
        <v>0</v>
      </c>
      <c r="Q260" s="23">
        <f>SUM(L260:P260)</f>
        <v>65112.7</v>
      </c>
      <c r="R260" s="23">
        <f aca="true" t="shared" si="54" ref="R260:U261">SUM(R268+R285+R293+R301+R309+R326)</f>
        <v>0</v>
      </c>
      <c r="S260" s="74">
        <f t="shared" si="54"/>
        <v>0</v>
      </c>
      <c r="T260" s="74">
        <f t="shared" si="54"/>
        <v>0</v>
      </c>
      <c r="U260" s="74">
        <f t="shared" si="54"/>
        <v>0</v>
      </c>
      <c r="V260" s="23">
        <f>SUM(R260:U260)</f>
        <v>0</v>
      </c>
      <c r="W260" s="23">
        <f>SUM(Q260+V260)</f>
        <v>65112.7</v>
      </c>
      <c r="X260" s="23">
        <f>(Q260/W260)*100</f>
        <v>100</v>
      </c>
      <c r="Y260" s="23">
        <f>(V260/W260)*100</f>
        <v>0</v>
      </c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4"/>
      <c r="J261" s="53" t="s">
        <v>50</v>
      </c>
      <c r="K261" s="54"/>
      <c r="L261" s="74">
        <f t="shared" si="53"/>
        <v>23365.2</v>
      </c>
      <c r="M261" s="23">
        <f t="shared" si="53"/>
        <v>402</v>
      </c>
      <c r="N261" s="74">
        <f t="shared" si="53"/>
        <v>12933.1</v>
      </c>
      <c r="O261" s="74">
        <f t="shared" si="53"/>
        <v>39589</v>
      </c>
      <c r="P261" s="23">
        <f t="shared" si="53"/>
        <v>0</v>
      </c>
      <c r="Q261" s="23">
        <f>SUM(L261:P261)</f>
        <v>76289.3</v>
      </c>
      <c r="R261" s="23">
        <f t="shared" si="54"/>
        <v>0</v>
      </c>
      <c r="S261" s="74">
        <f t="shared" si="54"/>
        <v>40</v>
      </c>
      <c r="T261" s="74">
        <f t="shared" si="54"/>
        <v>0</v>
      </c>
      <c r="U261" s="74">
        <f t="shared" si="54"/>
        <v>0</v>
      </c>
      <c r="V261" s="23">
        <f>SUM(R261:U261)</f>
        <v>40</v>
      </c>
      <c r="W261" s="23">
        <f>SUM(Q261+V261)</f>
        <v>76329.3</v>
      </c>
      <c r="X261" s="23">
        <f>(Q261/W261)*100</f>
        <v>99.94759548430288</v>
      </c>
      <c r="Y261" s="23">
        <f>(V261/W261)*100</f>
        <v>0.05240451569711762</v>
      </c>
      <c r="Z261" s="4"/>
    </row>
    <row r="262" spans="1:26" ht="23.25">
      <c r="A262" s="4"/>
      <c r="B262" s="57"/>
      <c r="C262" s="57"/>
      <c r="D262" s="57"/>
      <c r="E262" s="57"/>
      <c r="F262" s="57"/>
      <c r="G262" s="57"/>
      <c r="H262" s="57"/>
      <c r="I262" s="64"/>
      <c r="J262" s="53" t="s">
        <v>51</v>
      </c>
      <c r="K262" s="54"/>
      <c r="L262" s="74">
        <f>SUM(L279+L287+L295+L303+L311+L328)</f>
        <v>22498.999999999996</v>
      </c>
      <c r="M262" s="23">
        <f>SUM(M279+M287+M295+M303+M311+M328)</f>
        <v>207.2</v>
      </c>
      <c r="N262" s="74">
        <f>SUM(N279+N287+N295+N303+N311+N328)</f>
        <v>10365.6</v>
      </c>
      <c r="O262" s="74">
        <f>SUM(O279+O287+O295+O303+O311+O328)</f>
        <v>38721</v>
      </c>
      <c r="P262" s="23">
        <f>SUM(P279+P287+P295+P303+P311+P328)</f>
        <v>0</v>
      </c>
      <c r="Q262" s="23">
        <f>SUM(L262:P262)</f>
        <v>71792.79999999999</v>
      </c>
      <c r="R262" s="23">
        <f>SUM(R279+R287+R295+R303+R311+R328)</f>
        <v>0</v>
      </c>
      <c r="S262" s="74">
        <f>SUM(S279+S287+S295+S303+S311+S328)</f>
        <v>39.8</v>
      </c>
      <c r="T262" s="74">
        <f>SUM(T279+T287+T295+T303+T311+T328)</f>
        <v>0</v>
      </c>
      <c r="U262" s="74">
        <f>SUM(U279+U287+U295+U303+U311+U328)</f>
        <v>0</v>
      </c>
      <c r="V262" s="23">
        <f>SUM(R262:U262)</f>
        <v>39.8</v>
      </c>
      <c r="W262" s="23">
        <f>SUM(Q262+V262)</f>
        <v>71832.59999999999</v>
      </c>
      <c r="X262" s="23">
        <f>(Q262/W262)*100</f>
        <v>99.94459340188159</v>
      </c>
      <c r="Y262" s="23">
        <f>(V262/W262)*100</f>
        <v>0.055406598118403066</v>
      </c>
      <c r="Z262" s="4"/>
    </row>
    <row r="263" spans="1:26" ht="23.25">
      <c r="A263" s="4"/>
      <c r="B263" s="57"/>
      <c r="C263" s="58"/>
      <c r="D263" s="58"/>
      <c r="E263" s="58"/>
      <c r="F263" s="58"/>
      <c r="G263" s="58"/>
      <c r="H263" s="58"/>
      <c r="I263" s="53"/>
      <c r="J263" s="53" t="s">
        <v>52</v>
      </c>
      <c r="K263" s="54"/>
      <c r="L263" s="21">
        <f aca="true" t="shared" si="55" ref="L263:W263">(L262/L260)*100</f>
        <v>105.91602604237768</v>
      </c>
      <c r="M263" s="21">
        <f t="shared" si="55"/>
        <v>154.62686567164178</v>
      </c>
      <c r="N263" s="21">
        <f t="shared" si="55"/>
        <v>210.580204778157</v>
      </c>
      <c r="O263" s="21">
        <f t="shared" si="55"/>
        <v>99.76039573349821</v>
      </c>
      <c r="P263" s="21"/>
      <c r="Q263" s="21">
        <f t="shared" si="55"/>
        <v>110.25928889448602</v>
      </c>
      <c r="R263" s="21"/>
      <c r="S263" s="21"/>
      <c r="T263" s="21"/>
      <c r="U263" s="21"/>
      <c r="V263" s="21"/>
      <c r="W263" s="21">
        <f t="shared" si="55"/>
        <v>110.32041368273778</v>
      </c>
      <c r="X263" s="21"/>
      <c r="Y263" s="21"/>
      <c r="Z263" s="4"/>
    </row>
    <row r="264" spans="1:26" ht="23.25">
      <c r="A264" s="4"/>
      <c r="B264" s="57"/>
      <c r="C264" s="57"/>
      <c r="D264" s="57"/>
      <c r="E264" s="57"/>
      <c r="F264" s="57"/>
      <c r="G264" s="57"/>
      <c r="H264" s="57"/>
      <c r="I264" s="64"/>
      <c r="J264" s="53" t="s">
        <v>53</v>
      </c>
      <c r="K264" s="54"/>
      <c r="L264" s="74">
        <f aca="true" t="shared" si="56" ref="L264:Q264">(L262/L261)*100</f>
        <v>96.29277729272592</v>
      </c>
      <c r="M264" s="23">
        <f t="shared" si="56"/>
        <v>51.54228855721392</v>
      </c>
      <c r="N264" s="74">
        <f t="shared" si="56"/>
        <v>80.14783771872173</v>
      </c>
      <c r="O264" s="74">
        <f t="shared" si="56"/>
        <v>97.80747177246205</v>
      </c>
      <c r="P264" s="23"/>
      <c r="Q264" s="23">
        <f t="shared" si="56"/>
        <v>94.10598865109522</v>
      </c>
      <c r="R264" s="23"/>
      <c r="S264" s="74">
        <f>(S262/S261)*100</f>
        <v>99.49999999999999</v>
      </c>
      <c r="T264" s="74"/>
      <c r="U264" s="74"/>
      <c r="V264" s="23">
        <f>(V262/V261)*100</f>
        <v>99.49999999999999</v>
      </c>
      <c r="W264" s="23">
        <f>(W262/W261)*100</f>
        <v>94.10881535661927</v>
      </c>
      <c r="X264" s="23"/>
      <c r="Y264" s="23"/>
      <c r="Z264" s="4"/>
    </row>
    <row r="265" spans="1:26" ht="23.25">
      <c r="A265" s="4"/>
      <c r="B265" s="57"/>
      <c r="C265" s="57"/>
      <c r="D265" s="57"/>
      <c r="E265" s="57"/>
      <c r="F265" s="57"/>
      <c r="G265" s="57"/>
      <c r="H265" s="57"/>
      <c r="I265" s="64"/>
      <c r="J265" s="53"/>
      <c r="K265" s="54"/>
      <c r="L265" s="74"/>
      <c r="M265" s="23"/>
      <c r="N265" s="74"/>
      <c r="O265" s="74"/>
      <c r="P265" s="23"/>
      <c r="Q265" s="23"/>
      <c r="R265" s="23"/>
      <c r="S265" s="74"/>
      <c r="T265" s="74"/>
      <c r="U265" s="74"/>
      <c r="V265" s="23"/>
      <c r="W265" s="23"/>
      <c r="X265" s="23"/>
      <c r="Y265" s="23"/>
      <c r="Z265" s="4"/>
    </row>
    <row r="266" spans="1:26" ht="23.25">
      <c r="A266" s="4"/>
      <c r="B266" s="57"/>
      <c r="C266" s="57"/>
      <c r="D266" s="57"/>
      <c r="E266" s="57"/>
      <c r="F266" s="57"/>
      <c r="G266" s="57"/>
      <c r="H266" s="57" t="s">
        <v>107</v>
      </c>
      <c r="I266" s="64"/>
      <c r="J266" s="53" t="s">
        <v>108</v>
      </c>
      <c r="K266" s="54"/>
      <c r="L266" s="74"/>
      <c r="M266" s="23"/>
      <c r="N266" s="74"/>
      <c r="O266" s="74"/>
      <c r="P266" s="23"/>
      <c r="Q266" s="23"/>
      <c r="R266" s="23"/>
      <c r="S266" s="74"/>
      <c r="T266" s="74"/>
      <c r="U266" s="74"/>
      <c r="V266" s="23"/>
      <c r="W266" s="23"/>
      <c r="X266" s="23"/>
      <c r="Y266" s="23"/>
      <c r="Z266" s="4"/>
    </row>
    <row r="267" spans="1:26" ht="23.25">
      <c r="A267" s="4"/>
      <c r="B267" s="57"/>
      <c r="C267" s="57"/>
      <c r="D267" s="57"/>
      <c r="E267" s="57"/>
      <c r="F267" s="57"/>
      <c r="G267" s="57"/>
      <c r="H267" s="57"/>
      <c r="I267" s="64"/>
      <c r="J267" s="53" t="s">
        <v>109</v>
      </c>
      <c r="K267" s="54"/>
      <c r="L267" s="74"/>
      <c r="M267" s="23"/>
      <c r="N267" s="74"/>
      <c r="O267" s="74"/>
      <c r="P267" s="23"/>
      <c r="Q267" s="23"/>
      <c r="R267" s="23"/>
      <c r="S267" s="74"/>
      <c r="T267" s="74"/>
      <c r="U267" s="74"/>
      <c r="V267" s="23"/>
      <c r="W267" s="23"/>
      <c r="X267" s="23"/>
      <c r="Y267" s="23"/>
      <c r="Z267" s="4"/>
    </row>
    <row r="268" spans="1:26" ht="23.25">
      <c r="A268" s="4"/>
      <c r="B268" s="57"/>
      <c r="C268" s="57"/>
      <c r="D268" s="57"/>
      <c r="E268" s="57"/>
      <c r="F268" s="57"/>
      <c r="G268" s="57"/>
      <c r="H268" s="57"/>
      <c r="I268" s="64"/>
      <c r="J268" s="53" t="s">
        <v>49</v>
      </c>
      <c r="K268" s="54"/>
      <c r="L268" s="74">
        <v>2010.7</v>
      </c>
      <c r="M268" s="23">
        <v>36</v>
      </c>
      <c r="N268" s="74">
        <v>12</v>
      </c>
      <c r="O268" s="74"/>
      <c r="P268" s="23"/>
      <c r="Q268" s="23">
        <f>SUM(L268:P268)</f>
        <v>2058.7</v>
      </c>
      <c r="R268" s="23"/>
      <c r="S268" s="74"/>
      <c r="T268" s="74"/>
      <c r="U268" s="74"/>
      <c r="V268" s="23">
        <f>SUM(R268:U268)</f>
        <v>0</v>
      </c>
      <c r="W268" s="23">
        <f>SUM(Q268+V268)</f>
        <v>2058.7</v>
      </c>
      <c r="X268" s="23">
        <f>(Q268/W268)*100</f>
        <v>100</v>
      </c>
      <c r="Y268" s="23">
        <f>(V268/W268)*100</f>
        <v>0</v>
      </c>
      <c r="Z268" s="4"/>
    </row>
    <row r="269" spans="1:26" ht="23.25">
      <c r="A269" s="4"/>
      <c r="B269" s="57"/>
      <c r="C269" s="57"/>
      <c r="D269" s="57"/>
      <c r="E269" s="57"/>
      <c r="F269" s="57"/>
      <c r="G269" s="57"/>
      <c r="H269" s="57"/>
      <c r="I269" s="64"/>
      <c r="J269" s="53" t="s">
        <v>50</v>
      </c>
      <c r="K269" s="54"/>
      <c r="L269" s="74">
        <v>2150.1</v>
      </c>
      <c r="M269" s="23">
        <v>186.8</v>
      </c>
      <c r="N269" s="74">
        <v>1235.2</v>
      </c>
      <c r="O269" s="74"/>
      <c r="P269" s="23"/>
      <c r="Q269" s="23">
        <f>SUM(L269:P269)</f>
        <v>3572.1000000000004</v>
      </c>
      <c r="R269" s="23"/>
      <c r="S269" s="74"/>
      <c r="T269" s="74"/>
      <c r="U269" s="74"/>
      <c r="V269" s="23">
        <f>SUM(R269:U269)</f>
        <v>0</v>
      </c>
      <c r="W269" s="23">
        <f>SUM(Q269+V269)</f>
        <v>3572.1000000000004</v>
      </c>
      <c r="X269" s="23">
        <f>(Q269/W269)*100</f>
        <v>100</v>
      </c>
      <c r="Y269" s="23">
        <f>(V269/W269)*100</f>
        <v>0</v>
      </c>
      <c r="Z269" s="4"/>
    </row>
    <row r="270" spans="1:26" ht="23.25">
      <c r="A270" s="4"/>
      <c r="B270" s="65"/>
      <c r="C270" s="65"/>
      <c r="D270" s="65"/>
      <c r="E270" s="65"/>
      <c r="F270" s="65"/>
      <c r="G270" s="65"/>
      <c r="H270" s="65"/>
      <c r="I270" s="66"/>
      <c r="J270" s="62"/>
      <c r="K270" s="63"/>
      <c r="L270" s="75"/>
      <c r="M270" s="76"/>
      <c r="N270" s="75"/>
      <c r="O270" s="75"/>
      <c r="P270" s="76"/>
      <c r="Q270" s="76"/>
      <c r="R270" s="76"/>
      <c r="S270" s="75"/>
      <c r="T270" s="75"/>
      <c r="U270" s="75"/>
      <c r="V270" s="76"/>
      <c r="W270" s="76"/>
      <c r="X270" s="76"/>
      <c r="Y270" s="76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401</v>
      </c>
      <c r="Z272" s="4"/>
    </row>
    <row r="273" spans="1:26" ht="23.25">
      <c r="A273" s="4"/>
      <c r="B273" s="67" t="s">
        <v>40</v>
      </c>
      <c r="C273" s="68"/>
      <c r="D273" s="68"/>
      <c r="E273" s="68"/>
      <c r="F273" s="68"/>
      <c r="G273" s="68"/>
      <c r="H273" s="69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42</v>
      </c>
      <c r="X273" s="13"/>
      <c r="Y273" s="16"/>
      <c r="Z273" s="4"/>
    </row>
    <row r="274" spans="1:26" ht="23.25">
      <c r="A274" s="4"/>
      <c r="B274" s="17" t="s">
        <v>41</v>
      </c>
      <c r="C274" s="18"/>
      <c r="D274" s="18"/>
      <c r="E274" s="18"/>
      <c r="F274" s="18"/>
      <c r="G274" s="18"/>
      <c r="H274" s="70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39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4"/>
      <c r="J278" s="53"/>
      <c r="K278" s="54"/>
      <c r="L278" s="22"/>
      <c r="M278" s="23"/>
      <c r="N278" s="24"/>
      <c r="O278" s="3"/>
      <c r="P278" s="27"/>
      <c r="Q278" s="27"/>
      <c r="R278" s="23"/>
      <c r="S278" s="24"/>
      <c r="T278" s="22"/>
      <c r="U278" s="73"/>
      <c r="V278" s="27"/>
      <c r="W278" s="27"/>
      <c r="X278" s="27"/>
      <c r="Y278" s="23"/>
      <c r="Z278" s="4"/>
    </row>
    <row r="279" spans="1:26" ht="23.25">
      <c r="A279" s="4"/>
      <c r="B279" s="51" t="s">
        <v>47</v>
      </c>
      <c r="C279" s="51" t="s">
        <v>54</v>
      </c>
      <c r="D279" s="51" t="s">
        <v>56</v>
      </c>
      <c r="E279" s="51"/>
      <c r="F279" s="51" t="s">
        <v>104</v>
      </c>
      <c r="G279" s="51" t="s">
        <v>61</v>
      </c>
      <c r="H279" s="51" t="s">
        <v>107</v>
      </c>
      <c r="I279" s="64"/>
      <c r="J279" s="55" t="s">
        <v>51</v>
      </c>
      <c r="K279" s="56"/>
      <c r="L279" s="74">
        <v>1991.7</v>
      </c>
      <c r="M279" s="74">
        <v>166.4</v>
      </c>
      <c r="N279" s="74">
        <v>1171.2</v>
      </c>
      <c r="O279" s="74"/>
      <c r="P279" s="74"/>
      <c r="Q279" s="74">
        <f>SUM(L279:P279)</f>
        <v>3329.3</v>
      </c>
      <c r="R279" s="74"/>
      <c r="S279" s="74"/>
      <c r="T279" s="74"/>
      <c r="U279" s="77"/>
      <c r="V279" s="23">
        <f>SUM(R279:U279)</f>
        <v>0</v>
      </c>
      <c r="W279" s="23">
        <f>SUM(Q279+V279)</f>
        <v>3329.3</v>
      </c>
      <c r="X279" s="23">
        <f>(Q279/W279)*100</f>
        <v>100</v>
      </c>
      <c r="Y279" s="23">
        <f>(V279/W279)*100</f>
        <v>0</v>
      </c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4"/>
      <c r="J280" s="55" t="s">
        <v>52</v>
      </c>
      <c r="K280" s="56"/>
      <c r="L280" s="74">
        <f>(L279/L268)*100</f>
        <v>99.05505545332471</v>
      </c>
      <c r="M280" s="74">
        <f>(M279/M268)*100</f>
        <v>462.2222222222223</v>
      </c>
      <c r="N280" s="74">
        <f>(N279/N268)*100</f>
        <v>9760</v>
      </c>
      <c r="O280" s="74"/>
      <c r="P280" s="74"/>
      <c r="Q280" s="74">
        <f>(Q279/Q268)*100</f>
        <v>161.71856025647256</v>
      </c>
      <c r="R280" s="74"/>
      <c r="S280" s="74"/>
      <c r="T280" s="74"/>
      <c r="U280" s="74"/>
      <c r="V280" s="23"/>
      <c r="W280" s="23">
        <f>(W279/W268)*100</f>
        <v>161.71856025647256</v>
      </c>
      <c r="X280" s="23"/>
      <c r="Y280" s="23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4"/>
      <c r="J281" s="53" t="s">
        <v>53</v>
      </c>
      <c r="K281" s="54"/>
      <c r="L281" s="74">
        <f>(L279/L269)*100</f>
        <v>92.63290079531185</v>
      </c>
      <c r="M281" s="74">
        <f>(M279/M269)*100</f>
        <v>89.07922912205566</v>
      </c>
      <c r="N281" s="74">
        <f>(N279/N269)*100</f>
        <v>94.81865284974094</v>
      </c>
      <c r="O281" s="74"/>
      <c r="P281" s="74"/>
      <c r="Q281" s="23">
        <f>(Q279/Q269)*100</f>
        <v>93.20287785896251</v>
      </c>
      <c r="R281" s="74"/>
      <c r="S281" s="74"/>
      <c r="T281" s="74"/>
      <c r="U281" s="74"/>
      <c r="V281" s="23"/>
      <c r="W281" s="23">
        <f>(W279/W269)*100</f>
        <v>93.20287785896251</v>
      </c>
      <c r="X281" s="23">
        <f>(X279/X269)*100</f>
        <v>100</v>
      </c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4"/>
      <c r="J282" s="53"/>
      <c r="K282" s="54"/>
      <c r="L282" s="74"/>
      <c r="M282" s="23"/>
      <c r="N282" s="74"/>
      <c r="O282" s="74"/>
      <c r="P282" s="23"/>
      <c r="Q282" s="23"/>
      <c r="R282" s="23"/>
      <c r="S282" s="74"/>
      <c r="T282" s="74"/>
      <c r="U282" s="74"/>
      <c r="V282" s="23"/>
      <c r="W282" s="23"/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 t="s">
        <v>110</v>
      </c>
      <c r="I283" s="64"/>
      <c r="J283" s="53" t="s">
        <v>111</v>
      </c>
      <c r="K283" s="54"/>
      <c r="L283" s="74"/>
      <c r="M283" s="23"/>
      <c r="N283" s="74"/>
      <c r="O283" s="74"/>
      <c r="P283" s="23"/>
      <c r="Q283" s="23"/>
      <c r="R283" s="23"/>
      <c r="S283" s="74"/>
      <c r="T283" s="74"/>
      <c r="U283" s="74"/>
      <c r="V283" s="23"/>
      <c r="W283" s="23"/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4"/>
      <c r="J284" s="53" t="s">
        <v>112</v>
      </c>
      <c r="K284" s="54"/>
      <c r="L284" s="74"/>
      <c r="M284" s="23"/>
      <c r="N284" s="74"/>
      <c r="O284" s="74"/>
      <c r="P284" s="23"/>
      <c r="Q284" s="23"/>
      <c r="R284" s="23"/>
      <c r="S284" s="74"/>
      <c r="T284" s="74"/>
      <c r="U284" s="74"/>
      <c r="V284" s="23"/>
      <c r="W284" s="23"/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4"/>
      <c r="J285" s="53" t="s">
        <v>49</v>
      </c>
      <c r="K285" s="54"/>
      <c r="L285" s="74">
        <v>838.1</v>
      </c>
      <c r="M285" s="23">
        <v>12</v>
      </c>
      <c r="N285" s="74">
        <v>12</v>
      </c>
      <c r="O285" s="74">
        <v>4000</v>
      </c>
      <c r="P285" s="23"/>
      <c r="Q285" s="23">
        <f>SUM(L285:P285)</f>
        <v>4862.1</v>
      </c>
      <c r="R285" s="23"/>
      <c r="S285" s="74"/>
      <c r="T285" s="74"/>
      <c r="U285" s="74"/>
      <c r="V285" s="23">
        <f>SUM(R285:U285)</f>
        <v>0</v>
      </c>
      <c r="W285" s="23">
        <f>SUM(Q285+V285)</f>
        <v>4862.1</v>
      </c>
      <c r="X285" s="23">
        <f>(Q285/W285)*100</f>
        <v>100</v>
      </c>
      <c r="Y285" s="23">
        <f>(V285/W285)*100</f>
        <v>0</v>
      </c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4"/>
      <c r="J286" s="53" t="s">
        <v>50</v>
      </c>
      <c r="K286" s="54"/>
      <c r="L286" s="74">
        <v>986.1</v>
      </c>
      <c r="M286" s="23">
        <v>17</v>
      </c>
      <c r="N286" s="74">
        <v>37.8</v>
      </c>
      <c r="O286" s="74">
        <v>4509</v>
      </c>
      <c r="P286" s="23"/>
      <c r="Q286" s="23">
        <f>SUM(L286:P286)</f>
        <v>5549.9</v>
      </c>
      <c r="R286" s="23"/>
      <c r="S286" s="74"/>
      <c r="T286" s="74"/>
      <c r="U286" s="74"/>
      <c r="V286" s="23">
        <f>SUM(R286:U286)</f>
        <v>0</v>
      </c>
      <c r="W286" s="23">
        <f>SUM(Q286+V286)</f>
        <v>5549.9</v>
      </c>
      <c r="X286" s="23">
        <f>(Q286/W286)*100</f>
        <v>100</v>
      </c>
      <c r="Y286" s="23">
        <f>(V286/W286)*100</f>
        <v>0</v>
      </c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4"/>
      <c r="J287" s="53" t="s">
        <v>51</v>
      </c>
      <c r="K287" s="54"/>
      <c r="L287" s="74">
        <v>776.5</v>
      </c>
      <c r="M287" s="23">
        <v>4</v>
      </c>
      <c r="N287" s="74">
        <v>23.4</v>
      </c>
      <c r="O287" s="74">
        <v>3894.7</v>
      </c>
      <c r="P287" s="23"/>
      <c r="Q287" s="23">
        <f>SUM(L287:P287)</f>
        <v>4698.599999999999</v>
      </c>
      <c r="R287" s="23"/>
      <c r="S287" s="74"/>
      <c r="T287" s="74"/>
      <c r="U287" s="74"/>
      <c r="V287" s="23">
        <f>SUM(R287:U287)</f>
        <v>0</v>
      </c>
      <c r="W287" s="23">
        <f>SUM(Q287+V287)</f>
        <v>4698.599999999999</v>
      </c>
      <c r="X287" s="23">
        <f>(Q287/W287)*100</f>
        <v>100</v>
      </c>
      <c r="Y287" s="23">
        <f>(V287/W287)*100</f>
        <v>0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4"/>
      <c r="J288" s="53" t="s">
        <v>52</v>
      </c>
      <c r="K288" s="54"/>
      <c r="L288" s="74">
        <f aca="true" t="shared" si="57" ref="L288:W288">(L287/L285)*100</f>
        <v>92.65004176112636</v>
      </c>
      <c r="M288" s="23">
        <f t="shared" si="57"/>
        <v>33.33333333333333</v>
      </c>
      <c r="N288" s="74">
        <f t="shared" si="57"/>
        <v>195</v>
      </c>
      <c r="O288" s="74">
        <f t="shared" si="57"/>
        <v>97.36749999999999</v>
      </c>
      <c r="P288" s="23"/>
      <c r="Q288" s="23">
        <f t="shared" si="57"/>
        <v>96.63725550687973</v>
      </c>
      <c r="R288" s="23"/>
      <c r="S288" s="74"/>
      <c r="T288" s="74"/>
      <c r="U288" s="74"/>
      <c r="V288" s="23"/>
      <c r="W288" s="23">
        <f t="shared" si="57"/>
        <v>96.63725550687973</v>
      </c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4"/>
      <c r="J289" s="53" t="s">
        <v>53</v>
      </c>
      <c r="K289" s="54"/>
      <c r="L289" s="74">
        <f>(L287/L286)*100</f>
        <v>78.74454923435756</v>
      </c>
      <c r="M289" s="23">
        <f aca="true" t="shared" si="58" ref="M289:W289">(M287/M286)*100</f>
        <v>23.52941176470588</v>
      </c>
      <c r="N289" s="74">
        <f t="shared" si="58"/>
        <v>61.904761904761905</v>
      </c>
      <c r="O289" s="74">
        <f t="shared" si="58"/>
        <v>86.37613661565757</v>
      </c>
      <c r="P289" s="23"/>
      <c r="Q289" s="23">
        <f t="shared" si="58"/>
        <v>84.66098488261049</v>
      </c>
      <c r="R289" s="23"/>
      <c r="S289" s="74"/>
      <c r="T289" s="74"/>
      <c r="U289" s="74"/>
      <c r="V289" s="23"/>
      <c r="W289" s="23">
        <f t="shared" si="58"/>
        <v>84.66098488261049</v>
      </c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4"/>
      <c r="J290" s="53"/>
      <c r="K290" s="54"/>
      <c r="L290" s="74"/>
      <c r="M290" s="23"/>
      <c r="N290" s="74"/>
      <c r="O290" s="74"/>
      <c r="P290" s="23"/>
      <c r="Q290" s="23"/>
      <c r="R290" s="23"/>
      <c r="S290" s="74"/>
      <c r="T290" s="74"/>
      <c r="U290" s="74"/>
      <c r="V290" s="23"/>
      <c r="W290" s="23"/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 t="s">
        <v>113</v>
      </c>
      <c r="I291" s="64"/>
      <c r="J291" s="53" t="s">
        <v>114</v>
      </c>
      <c r="K291" s="54"/>
      <c r="L291" s="74"/>
      <c r="M291" s="23"/>
      <c r="N291" s="74"/>
      <c r="O291" s="74"/>
      <c r="P291" s="23"/>
      <c r="Q291" s="23"/>
      <c r="R291" s="23"/>
      <c r="S291" s="74"/>
      <c r="T291" s="74"/>
      <c r="U291" s="74"/>
      <c r="V291" s="23"/>
      <c r="W291" s="23"/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4"/>
      <c r="J292" s="53" t="s">
        <v>115</v>
      </c>
      <c r="K292" s="54"/>
      <c r="L292" s="74"/>
      <c r="M292" s="23"/>
      <c r="N292" s="74"/>
      <c r="O292" s="74"/>
      <c r="P292" s="23"/>
      <c r="Q292" s="23"/>
      <c r="R292" s="23"/>
      <c r="S292" s="74"/>
      <c r="T292" s="74"/>
      <c r="U292" s="74"/>
      <c r="V292" s="23"/>
      <c r="W292" s="23"/>
      <c r="X292" s="23"/>
      <c r="Y292" s="23"/>
      <c r="Z292" s="4"/>
    </row>
    <row r="293" spans="1:26" ht="23.25">
      <c r="A293" s="4"/>
      <c r="B293" s="57"/>
      <c r="C293" s="58"/>
      <c r="D293" s="58"/>
      <c r="E293" s="58"/>
      <c r="F293" s="58"/>
      <c r="G293" s="58"/>
      <c r="H293" s="58"/>
      <c r="I293" s="53"/>
      <c r="J293" s="53" t="s">
        <v>49</v>
      </c>
      <c r="K293" s="54"/>
      <c r="L293" s="21">
        <v>3786.2</v>
      </c>
      <c r="M293" s="21">
        <v>12</v>
      </c>
      <c r="N293" s="21">
        <v>12</v>
      </c>
      <c r="O293" s="21">
        <v>500</v>
      </c>
      <c r="P293" s="21"/>
      <c r="Q293" s="21">
        <f>SUM(L293:P293)</f>
        <v>4310.2</v>
      </c>
      <c r="R293" s="21"/>
      <c r="S293" s="21"/>
      <c r="T293" s="21"/>
      <c r="U293" s="21"/>
      <c r="V293" s="21">
        <f>SUM(R293:U293)</f>
        <v>0</v>
      </c>
      <c r="W293" s="21">
        <f>SUM(Q293+V293)</f>
        <v>4310.2</v>
      </c>
      <c r="X293" s="21">
        <f>(Q293/W293)*100</f>
        <v>100</v>
      </c>
      <c r="Y293" s="21">
        <f>(V293/W293)*100</f>
        <v>0</v>
      </c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4"/>
      <c r="J294" s="53" t="s">
        <v>50</v>
      </c>
      <c r="K294" s="54"/>
      <c r="L294" s="74">
        <v>4196.8</v>
      </c>
      <c r="M294" s="23">
        <v>16</v>
      </c>
      <c r="N294" s="74">
        <v>26.4</v>
      </c>
      <c r="O294" s="74">
        <v>724</v>
      </c>
      <c r="P294" s="23"/>
      <c r="Q294" s="23">
        <f>SUM(L294:P294)</f>
        <v>4963.2</v>
      </c>
      <c r="R294" s="23"/>
      <c r="S294" s="74"/>
      <c r="T294" s="74"/>
      <c r="U294" s="74"/>
      <c r="V294" s="23">
        <f>SUM(R294:U294)</f>
        <v>0</v>
      </c>
      <c r="W294" s="23">
        <f>SUM(Q294+V294)</f>
        <v>4963.2</v>
      </c>
      <c r="X294" s="23">
        <f>(Q294/W294)*100</f>
        <v>100</v>
      </c>
      <c r="Y294" s="23">
        <f>(V294/W294)*100</f>
        <v>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4"/>
      <c r="J295" s="53" t="s">
        <v>51</v>
      </c>
      <c r="K295" s="54"/>
      <c r="L295" s="74">
        <v>4034</v>
      </c>
      <c r="M295" s="23">
        <v>2.4</v>
      </c>
      <c r="N295" s="74">
        <v>15.6</v>
      </c>
      <c r="O295" s="74">
        <v>470.3</v>
      </c>
      <c r="P295" s="23"/>
      <c r="Q295" s="23">
        <f>SUM(L295:P295)</f>
        <v>4522.3</v>
      </c>
      <c r="R295" s="23"/>
      <c r="S295" s="74"/>
      <c r="T295" s="74"/>
      <c r="U295" s="74"/>
      <c r="V295" s="23">
        <f>SUM(R295:U295)</f>
        <v>0</v>
      </c>
      <c r="W295" s="23">
        <f>SUM(Q295+V295)</f>
        <v>4522.3</v>
      </c>
      <c r="X295" s="23">
        <f>(Q295/W295)*100</f>
        <v>100</v>
      </c>
      <c r="Y295" s="23">
        <f>(V295/W295)*100</f>
        <v>0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4"/>
      <c r="J296" s="53" t="s">
        <v>52</v>
      </c>
      <c r="K296" s="54"/>
      <c r="L296" s="74">
        <f aca="true" t="shared" si="59" ref="L296:W296">(L295/L293)*100</f>
        <v>106.54482066451851</v>
      </c>
      <c r="M296" s="23">
        <f t="shared" si="59"/>
        <v>20</v>
      </c>
      <c r="N296" s="74">
        <f t="shared" si="59"/>
        <v>130</v>
      </c>
      <c r="O296" s="74">
        <f t="shared" si="59"/>
        <v>94.06</v>
      </c>
      <c r="P296" s="23"/>
      <c r="Q296" s="23">
        <f t="shared" si="59"/>
        <v>104.92088534174748</v>
      </c>
      <c r="R296" s="23"/>
      <c r="S296" s="74"/>
      <c r="T296" s="74"/>
      <c r="U296" s="74"/>
      <c r="V296" s="23"/>
      <c r="W296" s="23">
        <f t="shared" si="59"/>
        <v>104.92088534174748</v>
      </c>
      <c r="X296" s="23"/>
      <c r="Y296" s="23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4"/>
      <c r="J297" s="53" t="s">
        <v>53</v>
      </c>
      <c r="K297" s="54"/>
      <c r="L297" s="74">
        <f>(L295/L294)*100</f>
        <v>96.1208539839878</v>
      </c>
      <c r="M297" s="23">
        <f aca="true" t="shared" si="60" ref="M297:W297">(M295/M294)*100</f>
        <v>15</v>
      </c>
      <c r="N297" s="74">
        <f t="shared" si="60"/>
        <v>59.09090909090909</v>
      </c>
      <c r="O297" s="74">
        <f t="shared" si="60"/>
        <v>64.95856353591161</v>
      </c>
      <c r="P297" s="23"/>
      <c r="Q297" s="23">
        <f t="shared" si="60"/>
        <v>91.11661831076725</v>
      </c>
      <c r="R297" s="23"/>
      <c r="S297" s="74"/>
      <c r="T297" s="74"/>
      <c r="U297" s="74"/>
      <c r="V297" s="23"/>
      <c r="W297" s="23">
        <f t="shared" si="60"/>
        <v>91.11661831076725</v>
      </c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4"/>
      <c r="J298" s="53"/>
      <c r="K298" s="54"/>
      <c r="L298" s="74"/>
      <c r="M298" s="23"/>
      <c r="N298" s="74"/>
      <c r="O298" s="74"/>
      <c r="P298" s="23"/>
      <c r="Q298" s="23"/>
      <c r="R298" s="23"/>
      <c r="S298" s="74"/>
      <c r="T298" s="74"/>
      <c r="U298" s="74"/>
      <c r="V298" s="23"/>
      <c r="W298" s="23"/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 t="s">
        <v>116</v>
      </c>
      <c r="I299" s="64"/>
      <c r="J299" s="53" t="s">
        <v>117</v>
      </c>
      <c r="K299" s="54"/>
      <c r="L299" s="74"/>
      <c r="M299" s="23"/>
      <c r="N299" s="74"/>
      <c r="O299" s="74"/>
      <c r="P299" s="23"/>
      <c r="Q299" s="23"/>
      <c r="R299" s="23"/>
      <c r="S299" s="74"/>
      <c r="T299" s="74"/>
      <c r="U299" s="74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4"/>
      <c r="J300" s="53" t="s">
        <v>118</v>
      </c>
      <c r="K300" s="54"/>
      <c r="L300" s="74"/>
      <c r="M300" s="23"/>
      <c r="N300" s="74"/>
      <c r="O300" s="74"/>
      <c r="P300" s="23"/>
      <c r="Q300" s="23"/>
      <c r="R300" s="23"/>
      <c r="S300" s="74"/>
      <c r="T300" s="74"/>
      <c r="U300" s="74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4"/>
      <c r="J301" s="53" t="s">
        <v>49</v>
      </c>
      <c r="K301" s="54"/>
      <c r="L301" s="74">
        <v>6866.1</v>
      </c>
      <c r="M301" s="23">
        <v>12</v>
      </c>
      <c r="N301" s="74">
        <v>2960</v>
      </c>
      <c r="O301" s="74">
        <v>34314</v>
      </c>
      <c r="P301" s="23"/>
      <c r="Q301" s="23">
        <f>SUM(L301:P301)</f>
        <v>44152.1</v>
      </c>
      <c r="R301" s="23"/>
      <c r="S301" s="74"/>
      <c r="T301" s="74"/>
      <c r="U301" s="74"/>
      <c r="V301" s="23">
        <f>SUM(R301:U301)</f>
        <v>0</v>
      </c>
      <c r="W301" s="23">
        <f>SUM(Q301+V301)</f>
        <v>44152.1</v>
      </c>
      <c r="X301" s="23">
        <f>(Q301/W301)*100</f>
        <v>100</v>
      </c>
      <c r="Y301" s="23">
        <f>(V301/W301)*100</f>
        <v>0</v>
      </c>
      <c r="Z301" s="4"/>
    </row>
    <row r="302" spans="1:26" ht="23.25">
      <c r="A302" s="4"/>
      <c r="B302" s="57"/>
      <c r="C302" s="58"/>
      <c r="D302" s="58"/>
      <c r="E302" s="58"/>
      <c r="F302" s="58"/>
      <c r="G302" s="58"/>
      <c r="H302" s="58"/>
      <c r="I302" s="53"/>
      <c r="J302" s="53" t="s">
        <v>50</v>
      </c>
      <c r="K302" s="54"/>
      <c r="L302" s="21">
        <v>7618.4</v>
      </c>
      <c r="M302" s="21">
        <v>123</v>
      </c>
      <c r="N302" s="21">
        <v>10656.2</v>
      </c>
      <c r="O302" s="21">
        <v>34356</v>
      </c>
      <c r="P302" s="21"/>
      <c r="Q302" s="21">
        <f>SUM(L302:P302)</f>
        <v>52753.6</v>
      </c>
      <c r="R302" s="21"/>
      <c r="S302" s="21">
        <v>40</v>
      </c>
      <c r="T302" s="21"/>
      <c r="U302" s="21"/>
      <c r="V302" s="21">
        <f>SUM(R302:U302)</f>
        <v>40</v>
      </c>
      <c r="W302" s="21">
        <f>SUM(Q302+V302)</f>
        <v>52793.6</v>
      </c>
      <c r="X302" s="21">
        <f>(Q302/W302)*100</f>
        <v>99.92423324039278</v>
      </c>
      <c r="Y302" s="21">
        <f>(V302/W302)*100</f>
        <v>0.07576675960722512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4"/>
      <c r="J303" s="53" t="s">
        <v>51</v>
      </c>
      <c r="K303" s="54"/>
      <c r="L303" s="74">
        <v>7510.9</v>
      </c>
      <c r="M303" s="23">
        <v>9</v>
      </c>
      <c r="N303" s="74">
        <v>8368.6</v>
      </c>
      <c r="O303" s="74">
        <v>34356</v>
      </c>
      <c r="P303" s="23"/>
      <c r="Q303" s="23">
        <f>SUM(L303:P303)</f>
        <v>50244.5</v>
      </c>
      <c r="R303" s="23"/>
      <c r="S303" s="74">
        <v>39.8</v>
      </c>
      <c r="T303" s="74"/>
      <c r="U303" s="74"/>
      <c r="V303" s="23">
        <f>SUM(R303:U303)</f>
        <v>39.8</v>
      </c>
      <c r="W303" s="23">
        <f>SUM(Q303+V303)</f>
        <v>50284.3</v>
      </c>
      <c r="X303" s="23">
        <f>(Q303/W303)*100</f>
        <v>99.92085004663483</v>
      </c>
      <c r="Y303" s="23">
        <f>(V303/W303)*100</f>
        <v>0.07914995336516566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4"/>
      <c r="J304" s="53" t="s">
        <v>52</v>
      </c>
      <c r="K304" s="54"/>
      <c r="L304" s="74">
        <f aca="true" t="shared" si="61" ref="L304:W304">(L303/L301)*100</f>
        <v>109.3910662530403</v>
      </c>
      <c r="M304" s="23">
        <f t="shared" si="61"/>
        <v>75</v>
      </c>
      <c r="N304" s="74">
        <f t="shared" si="61"/>
        <v>282.722972972973</v>
      </c>
      <c r="O304" s="74">
        <f t="shared" si="61"/>
        <v>100.12239902080783</v>
      </c>
      <c r="P304" s="23"/>
      <c r="Q304" s="23">
        <f t="shared" si="61"/>
        <v>113.79866416319948</v>
      </c>
      <c r="R304" s="23"/>
      <c r="S304" s="74"/>
      <c r="T304" s="74"/>
      <c r="U304" s="74"/>
      <c r="V304" s="23"/>
      <c r="W304" s="23">
        <f t="shared" si="61"/>
        <v>113.88880710090801</v>
      </c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4"/>
      <c r="J305" s="53" t="s">
        <v>53</v>
      </c>
      <c r="K305" s="54"/>
      <c r="L305" s="74">
        <f>(L303/L302)*100</f>
        <v>98.58894256011762</v>
      </c>
      <c r="M305" s="23">
        <f aca="true" t="shared" si="62" ref="M305:W305">(M303/M302)*100</f>
        <v>7.317073170731707</v>
      </c>
      <c r="N305" s="74">
        <f t="shared" si="62"/>
        <v>78.53268519734989</v>
      </c>
      <c r="O305" s="74">
        <f t="shared" si="62"/>
        <v>100</v>
      </c>
      <c r="P305" s="23"/>
      <c r="Q305" s="23">
        <f t="shared" si="62"/>
        <v>95.24373692032391</v>
      </c>
      <c r="R305" s="23"/>
      <c r="S305" s="74">
        <f t="shared" si="62"/>
        <v>99.49999999999999</v>
      </c>
      <c r="T305" s="74"/>
      <c r="U305" s="74"/>
      <c r="V305" s="23">
        <f t="shared" si="62"/>
        <v>99.49999999999999</v>
      </c>
      <c r="W305" s="23">
        <f t="shared" si="62"/>
        <v>95.24696175293977</v>
      </c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4"/>
      <c r="J306" s="53"/>
      <c r="K306" s="54"/>
      <c r="L306" s="74"/>
      <c r="M306" s="23"/>
      <c r="N306" s="74"/>
      <c r="O306" s="74"/>
      <c r="P306" s="23"/>
      <c r="Q306" s="23"/>
      <c r="R306" s="23"/>
      <c r="S306" s="74"/>
      <c r="T306" s="74"/>
      <c r="U306" s="74"/>
      <c r="V306" s="23"/>
      <c r="W306" s="23"/>
      <c r="X306" s="23"/>
      <c r="Y306" s="23"/>
      <c r="Z306" s="4"/>
    </row>
    <row r="307" spans="1:26" ht="23.25">
      <c r="A307" s="4"/>
      <c r="B307" s="57"/>
      <c r="C307" s="57"/>
      <c r="D307" s="57"/>
      <c r="E307" s="57"/>
      <c r="F307" s="57"/>
      <c r="G307" s="57"/>
      <c r="H307" s="57" t="s">
        <v>119</v>
      </c>
      <c r="I307" s="64"/>
      <c r="J307" s="53" t="s">
        <v>120</v>
      </c>
      <c r="K307" s="54"/>
      <c r="L307" s="74"/>
      <c r="M307" s="23"/>
      <c r="N307" s="74"/>
      <c r="O307" s="74"/>
      <c r="P307" s="23"/>
      <c r="Q307" s="23"/>
      <c r="R307" s="23"/>
      <c r="S307" s="74"/>
      <c r="T307" s="74"/>
      <c r="U307" s="74"/>
      <c r="V307" s="23"/>
      <c r="W307" s="23"/>
      <c r="X307" s="23"/>
      <c r="Y307" s="23"/>
      <c r="Z307" s="4"/>
    </row>
    <row r="308" spans="1:26" ht="23.25">
      <c r="A308" s="4"/>
      <c r="B308" s="57"/>
      <c r="C308" s="58"/>
      <c r="D308" s="58"/>
      <c r="E308" s="58"/>
      <c r="F308" s="58"/>
      <c r="G308" s="58"/>
      <c r="H308" s="58"/>
      <c r="I308" s="53"/>
      <c r="J308" s="53" t="s">
        <v>121</v>
      </c>
      <c r="K308" s="54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4"/>
    </row>
    <row r="309" spans="1:26" ht="23.25">
      <c r="A309" s="4"/>
      <c r="B309" s="57"/>
      <c r="C309" s="57"/>
      <c r="D309" s="57"/>
      <c r="E309" s="57"/>
      <c r="F309" s="57"/>
      <c r="G309" s="57"/>
      <c r="H309" s="57"/>
      <c r="I309" s="64"/>
      <c r="J309" s="53" t="s">
        <v>49</v>
      </c>
      <c r="K309" s="54"/>
      <c r="L309" s="74">
        <v>2876.2</v>
      </c>
      <c r="M309" s="23">
        <v>12</v>
      </c>
      <c r="N309" s="74">
        <v>12</v>
      </c>
      <c r="O309" s="74"/>
      <c r="P309" s="23"/>
      <c r="Q309" s="23">
        <f>SUM(L309:P309)</f>
        <v>2900.2</v>
      </c>
      <c r="R309" s="23"/>
      <c r="S309" s="74"/>
      <c r="T309" s="74"/>
      <c r="U309" s="74"/>
      <c r="V309" s="23">
        <f>SUM(R309:U309)</f>
        <v>0</v>
      </c>
      <c r="W309" s="23">
        <f>SUM(Q309+V309)</f>
        <v>2900.2</v>
      </c>
      <c r="X309" s="23">
        <f>(Q309/W309)*100</f>
        <v>100</v>
      </c>
      <c r="Y309" s="23">
        <f>(V309/W309)*100</f>
        <v>0</v>
      </c>
      <c r="Z309" s="4"/>
    </row>
    <row r="310" spans="1:26" ht="23.25">
      <c r="A310" s="4"/>
      <c r="B310" s="57"/>
      <c r="C310" s="57"/>
      <c r="D310" s="57"/>
      <c r="E310" s="57"/>
      <c r="F310" s="57"/>
      <c r="G310" s="57"/>
      <c r="H310" s="57"/>
      <c r="I310" s="64"/>
      <c r="J310" s="53" t="s">
        <v>50</v>
      </c>
      <c r="K310" s="54"/>
      <c r="L310" s="74">
        <v>3185.3</v>
      </c>
      <c r="M310" s="23">
        <v>16</v>
      </c>
      <c r="N310" s="74">
        <v>24</v>
      </c>
      <c r="O310" s="74"/>
      <c r="P310" s="23"/>
      <c r="Q310" s="23">
        <f>SUM(L310:P310)</f>
        <v>3225.3</v>
      </c>
      <c r="R310" s="23"/>
      <c r="S310" s="74"/>
      <c r="T310" s="74"/>
      <c r="U310" s="74"/>
      <c r="V310" s="23">
        <f>SUM(R310:U310)</f>
        <v>0</v>
      </c>
      <c r="W310" s="23">
        <f>SUM(Q310+V310)</f>
        <v>3225.3</v>
      </c>
      <c r="X310" s="23">
        <f>(Q310/W310)*100</f>
        <v>100</v>
      </c>
      <c r="Y310" s="23">
        <f>(V310/W310)*100</f>
        <v>0</v>
      </c>
      <c r="Z310" s="4"/>
    </row>
    <row r="311" spans="1:26" ht="23.25">
      <c r="A311" s="4"/>
      <c r="B311" s="57"/>
      <c r="C311" s="57"/>
      <c r="D311" s="57"/>
      <c r="E311" s="57"/>
      <c r="F311" s="57"/>
      <c r="G311" s="57"/>
      <c r="H311" s="57"/>
      <c r="I311" s="64"/>
      <c r="J311" s="53" t="s">
        <v>51</v>
      </c>
      <c r="K311" s="54"/>
      <c r="L311" s="74">
        <v>3011.6</v>
      </c>
      <c r="M311" s="23">
        <v>3.2</v>
      </c>
      <c r="N311" s="74">
        <v>17</v>
      </c>
      <c r="O311" s="74"/>
      <c r="P311" s="23"/>
      <c r="Q311" s="23">
        <f>SUM(L311:P311)</f>
        <v>3031.7999999999997</v>
      </c>
      <c r="R311" s="23"/>
      <c r="S311" s="74"/>
      <c r="T311" s="74"/>
      <c r="U311" s="74"/>
      <c r="V311" s="23">
        <f>SUM(R311:U311)</f>
        <v>0</v>
      </c>
      <c r="W311" s="23">
        <f>SUM(Q311+V311)</f>
        <v>3031.7999999999997</v>
      </c>
      <c r="X311" s="23">
        <f>(Q311/W311)*100</f>
        <v>100</v>
      </c>
      <c r="Y311" s="23">
        <f>(V311/W311)*100</f>
        <v>0</v>
      </c>
      <c r="Z311" s="4"/>
    </row>
    <row r="312" spans="1:26" ht="23.25">
      <c r="A312" s="4"/>
      <c r="B312" s="57"/>
      <c r="C312" s="57"/>
      <c r="D312" s="57"/>
      <c r="E312" s="57"/>
      <c r="F312" s="57"/>
      <c r="G312" s="57"/>
      <c r="H312" s="57"/>
      <c r="I312" s="64"/>
      <c r="J312" s="53" t="s">
        <v>52</v>
      </c>
      <c r="K312" s="54"/>
      <c r="L312" s="74">
        <f>(L311/L309)*100</f>
        <v>104.70760030595925</v>
      </c>
      <c r="M312" s="23">
        <f>(M311/M309)*100</f>
        <v>26.666666666666668</v>
      </c>
      <c r="N312" s="74">
        <f>(N311/N309)*100</f>
        <v>141.66666666666669</v>
      </c>
      <c r="O312" s="74"/>
      <c r="P312" s="23"/>
      <c r="Q312" s="23">
        <f>(Q311/Q309)*100</f>
        <v>104.53761809530377</v>
      </c>
      <c r="R312" s="23"/>
      <c r="S312" s="74"/>
      <c r="T312" s="74"/>
      <c r="U312" s="74"/>
      <c r="V312" s="23"/>
      <c r="W312" s="23">
        <f>(W311/W309)*100</f>
        <v>104.53761809530377</v>
      </c>
      <c r="X312" s="23"/>
      <c r="Y312" s="23"/>
      <c r="Z312" s="4"/>
    </row>
    <row r="313" spans="1:26" ht="23.25">
      <c r="A313" s="4"/>
      <c r="B313" s="57"/>
      <c r="C313" s="57"/>
      <c r="D313" s="57"/>
      <c r="E313" s="57"/>
      <c r="F313" s="57"/>
      <c r="G313" s="57"/>
      <c r="H313" s="57"/>
      <c r="I313" s="64"/>
      <c r="J313" s="53" t="s">
        <v>53</v>
      </c>
      <c r="K313" s="54"/>
      <c r="L313" s="74">
        <f>(L311/L310)*100</f>
        <v>94.54682447493171</v>
      </c>
      <c r="M313" s="23">
        <f>(M311/M310)*100</f>
        <v>20</v>
      </c>
      <c r="N313" s="74">
        <f>(N311/N310)*100</f>
        <v>70.83333333333334</v>
      </c>
      <c r="O313" s="74"/>
      <c r="P313" s="23"/>
      <c r="Q313" s="23">
        <f>(Q311/Q310)*100</f>
        <v>94.00055808761975</v>
      </c>
      <c r="R313" s="23"/>
      <c r="S313" s="74"/>
      <c r="T313" s="74"/>
      <c r="U313" s="74"/>
      <c r="V313" s="23"/>
      <c r="W313" s="23">
        <f>(W311/W310)*100</f>
        <v>94.00055808761975</v>
      </c>
      <c r="X313" s="23"/>
      <c r="Y313" s="23"/>
      <c r="Z313" s="4"/>
    </row>
    <row r="314" spans="1:26" ht="23.25">
      <c r="A314" s="4"/>
      <c r="B314" s="57"/>
      <c r="C314" s="57"/>
      <c r="D314" s="57"/>
      <c r="E314" s="57"/>
      <c r="F314" s="57"/>
      <c r="G314" s="57"/>
      <c r="H314" s="57"/>
      <c r="I314" s="64"/>
      <c r="J314" s="53"/>
      <c r="K314" s="54"/>
      <c r="L314" s="74"/>
      <c r="M314" s="23"/>
      <c r="N314" s="74"/>
      <c r="O314" s="74"/>
      <c r="P314" s="23"/>
      <c r="Q314" s="23"/>
      <c r="R314" s="23"/>
      <c r="S314" s="74"/>
      <c r="T314" s="74"/>
      <c r="U314" s="74"/>
      <c r="V314" s="23"/>
      <c r="W314" s="23"/>
      <c r="X314" s="23"/>
      <c r="Y314" s="23"/>
      <c r="Z314" s="4"/>
    </row>
    <row r="315" spans="1:26" ht="23.25">
      <c r="A315" s="4"/>
      <c r="B315" s="65"/>
      <c r="C315" s="65"/>
      <c r="D315" s="65"/>
      <c r="E315" s="65"/>
      <c r="F315" s="65"/>
      <c r="G315" s="65"/>
      <c r="H315" s="65"/>
      <c r="I315" s="66"/>
      <c r="J315" s="62"/>
      <c r="K315" s="63"/>
      <c r="L315" s="75"/>
      <c r="M315" s="76"/>
      <c r="N315" s="75"/>
      <c r="O315" s="75"/>
      <c r="P315" s="76"/>
      <c r="Q315" s="76"/>
      <c r="R315" s="76"/>
      <c r="S315" s="75"/>
      <c r="T315" s="75"/>
      <c r="U315" s="75"/>
      <c r="V315" s="76"/>
      <c r="W315" s="76"/>
      <c r="X315" s="76"/>
      <c r="Y315" s="76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402</v>
      </c>
      <c r="Z317" s="4"/>
    </row>
    <row r="318" spans="1:26" ht="23.25">
      <c r="A318" s="4"/>
      <c r="B318" s="67" t="s">
        <v>40</v>
      </c>
      <c r="C318" s="68"/>
      <c r="D318" s="68"/>
      <c r="E318" s="68"/>
      <c r="F318" s="68"/>
      <c r="G318" s="68"/>
      <c r="H318" s="69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42</v>
      </c>
      <c r="X318" s="13"/>
      <c r="Y318" s="16"/>
      <c r="Z318" s="4"/>
    </row>
    <row r="319" spans="1:26" ht="23.25">
      <c r="A319" s="4"/>
      <c r="B319" s="17" t="s">
        <v>41</v>
      </c>
      <c r="C319" s="18"/>
      <c r="D319" s="18"/>
      <c r="E319" s="18"/>
      <c r="F319" s="18"/>
      <c r="G319" s="18"/>
      <c r="H319" s="70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39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4"/>
      <c r="J323" s="53"/>
      <c r="K323" s="54"/>
      <c r="L323" s="22"/>
      <c r="M323" s="23"/>
      <c r="N323" s="24"/>
      <c r="O323" s="3"/>
      <c r="P323" s="27"/>
      <c r="Q323" s="27"/>
      <c r="R323" s="23"/>
      <c r="S323" s="24"/>
      <c r="T323" s="22"/>
      <c r="U323" s="73"/>
      <c r="V323" s="27"/>
      <c r="W323" s="27"/>
      <c r="X323" s="27"/>
      <c r="Y323" s="23"/>
      <c r="Z323" s="4"/>
    </row>
    <row r="324" spans="1:26" ht="23.25">
      <c r="A324" s="4"/>
      <c r="B324" s="51" t="s">
        <v>47</v>
      </c>
      <c r="C324" s="51" t="s">
        <v>54</v>
      </c>
      <c r="D324" s="51" t="s">
        <v>56</v>
      </c>
      <c r="E324" s="51"/>
      <c r="F324" s="51" t="s">
        <v>104</v>
      </c>
      <c r="G324" s="51" t="s">
        <v>61</v>
      </c>
      <c r="H324" s="51" t="s">
        <v>122</v>
      </c>
      <c r="I324" s="64"/>
      <c r="J324" s="55" t="s">
        <v>123</v>
      </c>
      <c r="K324" s="56"/>
      <c r="L324" s="74"/>
      <c r="M324" s="74"/>
      <c r="N324" s="74"/>
      <c r="O324" s="74"/>
      <c r="P324" s="74"/>
      <c r="Q324" s="74"/>
      <c r="R324" s="74"/>
      <c r="S324" s="74"/>
      <c r="T324" s="74"/>
      <c r="U324" s="77"/>
      <c r="V324" s="23"/>
      <c r="W324" s="23"/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4"/>
      <c r="J325" s="55" t="s">
        <v>124</v>
      </c>
      <c r="K325" s="56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23"/>
      <c r="W325" s="23"/>
      <c r="X325" s="23"/>
      <c r="Y325" s="23"/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4"/>
      <c r="J326" s="53" t="s">
        <v>49</v>
      </c>
      <c r="K326" s="54"/>
      <c r="L326" s="74">
        <v>4865</v>
      </c>
      <c r="M326" s="74">
        <v>50</v>
      </c>
      <c r="N326" s="74">
        <v>1914.4</v>
      </c>
      <c r="O326" s="74"/>
      <c r="P326" s="74"/>
      <c r="Q326" s="23">
        <f>SUM(L326:P326)</f>
        <v>6829.4</v>
      </c>
      <c r="R326" s="74"/>
      <c r="S326" s="74"/>
      <c r="T326" s="74"/>
      <c r="U326" s="74"/>
      <c r="V326" s="23">
        <f>SUM(R326:U326)</f>
        <v>0</v>
      </c>
      <c r="W326" s="23">
        <f>SUM(Q326+V326)</f>
        <v>6829.4</v>
      </c>
      <c r="X326" s="23">
        <f>(Q326/W326)*100</f>
        <v>100</v>
      </c>
      <c r="Y326" s="23">
        <f>(V326/W326)*100</f>
        <v>0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4"/>
      <c r="J327" s="53" t="s">
        <v>50</v>
      </c>
      <c r="K327" s="54"/>
      <c r="L327" s="74">
        <v>5228.5</v>
      </c>
      <c r="M327" s="23">
        <v>43.2</v>
      </c>
      <c r="N327" s="74">
        <v>953.5</v>
      </c>
      <c r="O327" s="74"/>
      <c r="P327" s="23"/>
      <c r="Q327" s="23">
        <f>SUM(L327:P327)</f>
        <v>6225.2</v>
      </c>
      <c r="R327" s="23"/>
      <c r="S327" s="74"/>
      <c r="T327" s="74"/>
      <c r="U327" s="74"/>
      <c r="V327" s="23">
        <f>SUM(R327:U327)</f>
        <v>0</v>
      </c>
      <c r="W327" s="23">
        <f>SUM(Q327+V327)</f>
        <v>6225.2</v>
      </c>
      <c r="X327" s="23">
        <f>(Q327/W327)*100</f>
        <v>100</v>
      </c>
      <c r="Y327" s="23">
        <f>(V327/W327)*100</f>
        <v>0</v>
      </c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4"/>
      <c r="J328" s="53" t="s">
        <v>51</v>
      </c>
      <c r="K328" s="54"/>
      <c r="L328" s="74">
        <v>5174.3</v>
      </c>
      <c r="M328" s="23">
        <v>22.2</v>
      </c>
      <c r="N328" s="74">
        <v>769.8</v>
      </c>
      <c r="O328" s="74"/>
      <c r="P328" s="23"/>
      <c r="Q328" s="23">
        <f>SUM(L328:P328)</f>
        <v>5966.3</v>
      </c>
      <c r="R328" s="23"/>
      <c r="S328" s="74"/>
      <c r="T328" s="74"/>
      <c r="U328" s="74"/>
      <c r="V328" s="23">
        <f>SUM(R328:U328)</f>
        <v>0</v>
      </c>
      <c r="W328" s="23">
        <f>SUM(Q328+V328)</f>
        <v>5966.3</v>
      </c>
      <c r="X328" s="23">
        <f>(Q328/W328)*100</f>
        <v>100</v>
      </c>
      <c r="Y328" s="23">
        <f>(V328/W328)*100</f>
        <v>0</v>
      </c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4"/>
      <c r="J329" s="53" t="s">
        <v>52</v>
      </c>
      <c r="K329" s="54"/>
      <c r="L329" s="74">
        <f>(L328/L326)*100</f>
        <v>106.35765673175746</v>
      </c>
      <c r="M329" s="23">
        <f>(M328/M326)*100</f>
        <v>44.4</v>
      </c>
      <c r="N329" s="74">
        <f>(N328/N326)*100</f>
        <v>40.21103217718345</v>
      </c>
      <c r="O329" s="74"/>
      <c r="P329" s="23"/>
      <c r="Q329" s="23">
        <f>(Q328/Q326)*100</f>
        <v>87.36199373297802</v>
      </c>
      <c r="R329" s="23"/>
      <c r="S329" s="74"/>
      <c r="T329" s="74"/>
      <c r="U329" s="74"/>
      <c r="V329" s="23"/>
      <c r="W329" s="23">
        <f>(W328/W326)*100</f>
        <v>87.36199373297802</v>
      </c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4"/>
      <c r="J330" s="53" t="s">
        <v>53</v>
      </c>
      <c r="K330" s="54"/>
      <c r="L330" s="74">
        <f>(L328/L327)*100</f>
        <v>98.9633738165822</v>
      </c>
      <c r="M330" s="23">
        <f>(M328/M327)*100</f>
        <v>51.388888888888886</v>
      </c>
      <c r="N330" s="74">
        <f>(N328/N327)*100</f>
        <v>80.73413738856843</v>
      </c>
      <c r="O330" s="74"/>
      <c r="P330" s="23"/>
      <c r="Q330" s="23">
        <f>(Q328/Q327)*100</f>
        <v>95.84109747477993</v>
      </c>
      <c r="R330" s="23"/>
      <c r="S330" s="74"/>
      <c r="T330" s="74"/>
      <c r="U330" s="74"/>
      <c r="V330" s="23"/>
      <c r="W330" s="23">
        <f>(W328/W327)*100</f>
        <v>95.84109747477993</v>
      </c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4"/>
      <c r="J331" s="53"/>
      <c r="K331" s="54"/>
      <c r="L331" s="74"/>
      <c r="M331" s="23"/>
      <c r="N331" s="74"/>
      <c r="O331" s="74"/>
      <c r="P331" s="23"/>
      <c r="Q331" s="23"/>
      <c r="R331" s="23"/>
      <c r="S331" s="74"/>
      <c r="T331" s="74"/>
      <c r="U331" s="74"/>
      <c r="V331" s="23"/>
      <c r="W331" s="23"/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 t="s">
        <v>125</v>
      </c>
      <c r="G332" s="51"/>
      <c r="H332" s="51"/>
      <c r="I332" s="64"/>
      <c r="J332" s="53" t="s">
        <v>126</v>
      </c>
      <c r="K332" s="54"/>
      <c r="L332" s="74"/>
      <c r="M332" s="23"/>
      <c r="N332" s="74"/>
      <c r="O332" s="74"/>
      <c r="P332" s="23"/>
      <c r="Q332" s="23"/>
      <c r="R332" s="23"/>
      <c r="S332" s="74"/>
      <c r="T332" s="74"/>
      <c r="U332" s="74"/>
      <c r="V332" s="23"/>
      <c r="W332" s="23"/>
      <c r="X332" s="23"/>
      <c r="Y332" s="23"/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4"/>
      <c r="J333" s="53" t="s">
        <v>127</v>
      </c>
      <c r="K333" s="54"/>
      <c r="L333" s="74"/>
      <c r="M333" s="23"/>
      <c r="N333" s="74"/>
      <c r="O333" s="74"/>
      <c r="P333" s="23"/>
      <c r="Q333" s="23"/>
      <c r="R333" s="23"/>
      <c r="S333" s="74"/>
      <c r="T333" s="74"/>
      <c r="U333" s="74"/>
      <c r="V333" s="23"/>
      <c r="W333" s="23"/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4"/>
      <c r="J334" s="53" t="s">
        <v>49</v>
      </c>
      <c r="K334" s="54"/>
      <c r="L334" s="74">
        <f>SUM(L359+L398+L425+L604+L627+L668+L708+L785+L800+L935+L960+L984+L1009+L1050+L1065+L1139+L1147)</f>
        <v>181592.2</v>
      </c>
      <c r="M334" s="23">
        <f>SUM(M359+M398+M425+M604+M627+M668+M708+M785+M800+M935+M960+M984+M1009+M1050+M1065+M1139+M1147)</f>
        <v>532</v>
      </c>
      <c r="N334" s="74">
        <f>SUM(N359+N398+N425+N604+N627+N668+N708+N785+N800+N935+N960+N984+N1009+N1050+N1065+N1139+N1147)</f>
        <v>1640559.8</v>
      </c>
      <c r="O334" s="74">
        <f>SUM(O359+O398+O425+O604+O627+O668+O708+O785+O800+O935+O960+O984+O1009+O1050+O1065+O1139+O1147)</f>
        <v>3620</v>
      </c>
      <c r="P334" s="23">
        <f>SUM(P359+P398+P425+P604+P627+P668+P708+P785+P800+P935+P960+P984+P1009+P1050+P1065+P1139+P1147)</f>
        <v>0</v>
      </c>
      <c r="Q334" s="23">
        <f>SUM(L334:P334)</f>
        <v>1826304</v>
      </c>
      <c r="R334" s="23">
        <f>SUM(R359+R398+R425+R604+R627+R668+R708+R785+R800+R935+R960+R984+R1009+R1050+R1065+R1139+R1147)</f>
        <v>0</v>
      </c>
      <c r="S334" s="74">
        <f>SUM(S359+S398+S425+S604+S627+S668+S708+S785+S800+S935+S960+S984+S1009+S1050+S1065+S1139+S1147)</f>
        <v>11190</v>
      </c>
      <c r="T334" s="74">
        <f>SUM(T359+T398+T425+T604+T627+T668+T708+T785+T800+T935+T960+T984+T1009+T1050+T1065+T1139+T1147)</f>
        <v>0</v>
      </c>
      <c r="U334" s="74">
        <f>SUM(U359+U398+U425+U604+U627+U668+U708+U785+U800+U935+U960+U984+U1009+U1050+U1065+U1139+U1147)</f>
        <v>0</v>
      </c>
      <c r="V334" s="23">
        <f>SUM(R334:U334)</f>
        <v>11190</v>
      </c>
      <c r="W334" s="23">
        <f>SUM(Q334+V334)</f>
        <v>1837494</v>
      </c>
      <c r="X334" s="23">
        <f>(Q334/W334)*100</f>
        <v>99.39101841965197</v>
      </c>
      <c r="Y334" s="23">
        <f>(V334/W334)*100</f>
        <v>0.6089815803480175</v>
      </c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4"/>
      <c r="J335" s="53" t="s">
        <v>50</v>
      </c>
      <c r="K335" s="54"/>
      <c r="L335" s="74">
        <f aca="true" t="shared" si="63" ref="L335:P336">SUM(L369+L399+L426+L605+L628+L669+L709+L786+L801+L936+L961+L985+L1010+L1051+L1066+L1140+L1148)</f>
        <v>351503.3</v>
      </c>
      <c r="M335" s="23">
        <f t="shared" si="63"/>
        <v>612.1</v>
      </c>
      <c r="N335" s="74">
        <f t="shared" si="63"/>
        <v>1763358.9</v>
      </c>
      <c r="O335" s="74">
        <f t="shared" si="63"/>
        <v>3660</v>
      </c>
      <c r="P335" s="23">
        <f t="shared" si="63"/>
        <v>0</v>
      </c>
      <c r="Q335" s="23">
        <f>SUM(L335:P335)</f>
        <v>2119134.3</v>
      </c>
      <c r="R335" s="23">
        <f aca="true" t="shared" si="64" ref="R335:U336">SUM(R369+R399+R426+R605+R628+R669+R709+R786+R801+R936+R961+R985+R1010+R1051+R1066+R1140+R1148)</f>
        <v>0</v>
      </c>
      <c r="S335" s="74">
        <f t="shared" si="64"/>
        <v>97708.1</v>
      </c>
      <c r="T335" s="74">
        <f t="shared" si="64"/>
        <v>3710</v>
      </c>
      <c r="U335" s="74">
        <f t="shared" si="64"/>
        <v>0</v>
      </c>
      <c r="V335" s="23">
        <f>SUM(R335:U335)</f>
        <v>101418.1</v>
      </c>
      <c r="W335" s="23">
        <f>SUM(Q335+V335)</f>
        <v>2220552.4</v>
      </c>
      <c r="X335" s="23">
        <f>(Q335/W335)*100</f>
        <v>95.43275357969485</v>
      </c>
      <c r="Y335" s="23">
        <f>(V335/W335)*100</f>
        <v>4.567246420305146</v>
      </c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4"/>
      <c r="J336" s="53" t="s">
        <v>51</v>
      </c>
      <c r="K336" s="54"/>
      <c r="L336" s="74">
        <f t="shared" si="63"/>
        <v>329244.1</v>
      </c>
      <c r="M336" s="23">
        <f t="shared" si="63"/>
        <v>242.4</v>
      </c>
      <c r="N336" s="74">
        <f t="shared" si="63"/>
        <v>1742496.9</v>
      </c>
      <c r="O336" s="74">
        <f t="shared" si="63"/>
        <v>2780.4</v>
      </c>
      <c r="P336" s="23">
        <f t="shared" si="63"/>
        <v>0</v>
      </c>
      <c r="Q336" s="23">
        <f>SUM(L336:P336)</f>
        <v>2074763.7999999998</v>
      </c>
      <c r="R336" s="23">
        <f t="shared" si="64"/>
        <v>0</v>
      </c>
      <c r="S336" s="74">
        <f t="shared" si="64"/>
        <v>95931.8</v>
      </c>
      <c r="T336" s="74">
        <f t="shared" si="64"/>
        <v>3484.9</v>
      </c>
      <c r="U336" s="74">
        <f t="shared" si="64"/>
        <v>0</v>
      </c>
      <c r="V336" s="23">
        <f>SUM(R336:U336)</f>
        <v>99416.7</v>
      </c>
      <c r="W336" s="23">
        <f>SUM(Q336+V336)</f>
        <v>2174180.5</v>
      </c>
      <c r="X336" s="23">
        <f>(Q336/W336)*100</f>
        <v>95.42739436767094</v>
      </c>
      <c r="Y336" s="23">
        <f>(V336/W336)*100</f>
        <v>4.572605632329054</v>
      </c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4"/>
      <c r="J337" s="53" t="s">
        <v>52</v>
      </c>
      <c r="K337" s="54"/>
      <c r="L337" s="74">
        <f aca="true" t="shared" si="65" ref="L337:W337">(L336/L334)*100</f>
        <v>181.30960470769116</v>
      </c>
      <c r="M337" s="23">
        <f t="shared" si="65"/>
        <v>45.56390977443609</v>
      </c>
      <c r="N337" s="74">
        <f t="shared" si="65"/>
        <v>106.2135558850095</v>
      </c>
      <c r="O337" s="74">
        <f t="shared" si="65"/>
        <v>76.80662983425415</v>
      </c>
      <c r="P337" s="23"/>
      <c r="Q337" s="23">
        <f t="shared" si="65"/>
        <v>113.60451491098962</v>
      </c>
      <c r="R337" s="23"/>
      <c r="S337" s="74">
        <f t="shared" si="65"/>
        <v>857.2993744414656</v>
      </c>
      <c r="T337" s="74"/>
      <c r="U337" s="74"/>
      <c r="V337" s="23">
        <f t="shared" si="65"/>
        <v>888.4423592493297</v>
      </c>
      <c r="W337" s="23">
        <f t="shared" si="65"/>
        <v>118.32313466057576</v>
      </c>
      <c r="X337" s="23"/>
      <c r="Y337" s="23"/>
      <c r="Z337" s="4"/>
    </row>
    <row r="338" spans="1:26" ht="23.25">
      <c r="A338" s="4"/>
      <c r="B338" s="57"/>
      <c r="C338" s="58"/>
      <c r="D338" s="58"/>
      <c r="E338" s="58"/>
      <c r="F338" s="58"/>
      <c r="G338" s="58"/>
      <c r="H338" s="58"/>
      <c r="I338" s="53"/>
      <c r="J338" s="53" t="s">
        <v>53</v>
      </c>
      <c r="K338" s="54"/>
      <c r="L338" s="21">
        <f aca="true" t="shared" si="66" ref="L338:Q338">(L336/L335)*100</f>
        <v>93.66742787336563</v>
      </c>
      <c r="M338" s="21">
        <f t="shared" si="66"/>
        <v>39.601372324783526</v>
      </c>
      <c r="N338" s="21">
        <f t="shared" si="66"/>
        <v>98.81691696454988</v>
      </c>
      <c r="O338" s="21">
        <f t="shared" si="66"/>
        <v>75.9672131147541</v>
      </c>
      <c r="P338" s="21"/>
      <c r="Q338" s="21">
        <f t="shared" si="66"/>
        <v>97.90619688426543</v>
      </c>
      <c r="R338" s="21"/>
      <c r="S338" s="21">
        <f>(S336/S335)*100</f>
        <v>98.18203403811965</v>
      </c>
      <c r="T338" s="21">
        <f>(T336/T335)*100</f>
        <v>93.93261455525607</v>
      </c>
      <c r="U338" s="21"/>
      <c r="V338" s="21">
        <f>(V336/V335)*100</f>
        <v>98.02658499814136</v>
      </c>
      <c r="W338" s="21">
        <f>(W336/W335)*100</f>
        <v>97.9116953060869</v>
      </c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4"/>
      <c r="J339" s="53"/>
      <c r="K339" s="54"/>
      <c r="L339" s="74"/>
      <c r="M339" s="23"/>
      <c r="N339" s="74"/>
      <c r="O339" s="74"/>
      <c r="P339" s="23"/>
      <c r="Q339" s="23"/>
      <c r="R339" s="23"/>
      <c r="S339" s="74"/>
      <c r="T339" s="74"/>
      <c r="U339" s="74"/>
      <c r="V339" s="23"/>
      <c r="W339" s="23"/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 t="s">
        <v>128</v>
      </c>
      <c r="H340" s="51"/>
      <c r="I340" s="64"/>
      <c r="J340" s="53" t="s">
        <v>129</v>
      </c>
      <c r="K340" s="54"/>
      <c r="L340" s="74"/>
      <c r="M340" s="23"/>
      <c r="N340" s="74"/>
      <c r="O340" s="74"/>
      <c r="P340" s="23"/>
      <c r="Q340" s="23"/>
      <c r="R340" s="23"/>
      <c r="S340" s="74"/>
      <c r="T340" s="74"/>
      <c r="U340" s="74"/>
      <c r="V340" s="23"/>
      <c r="W340" s="23"/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4"/>
      <c r="J341" s="53" t="s">
        <v>130</v>
      </c>
      <c r="K341" s="54"/>
      <c r="L341" s="74"/>
      <c r="M341" s="23"/>
      <c r="N341" s="74"/>
      <c r="O341" s="74"/>
      <c r="P341" s="23"/>
      <c r="Q341" s="23"/>
      <c r="R341" s="23"/>
      <c r="S341" s="74"/>
      <c r="T341" s="74"/>
      <c r="U341" s="74"/>
      <c r="V341" s="23"/>
      <c r="W341" s="23"/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4"/>
      <c r="J342" s="53" t="s">
        <v>49</v>
      </c>
      <c r="K342" s="54"/>
      <c r="L342" s="74"/>
      <c r="M342" s="23"/>
      <c r="N342" s="74">
        <v>52593</v>
      </c>
      <c r="O342" s="74"/>
      <c r="P342" s="23"/>
      <c r="Q342" s="23">
        <f>SUM(L342:P342)</f>
        <v>52593</v>
      </c>
      <c r="R342" s="23"/>
      <c r="S342" s="74"/>
      <c r="T342" s="74"/>
      <c r="U342" s="74"/>
      <c r="V342" s="23">
        <f>SUM(R342:U342)</f>
        <v>0</v>
      </c>
      <c r="W342" s="23">
        <f>SUM(Q342+V342)</f>
        <v>52593</v>
      </c>
      <c r="X342" s="23">
        <f>(Q342/W342)*100</f>
        <v>100</v>
      </c>
      <c r="Y342" s="23">
        <f>(V342/W342)*100</f>
        <v>0</v>
      </c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4"/>
      <c r="J343" s="53" t="s">
        <v>50</v>
      </c>
      <c r="K343" s="54"/>
      <c r="L343" s="74"/>
      <c r="M343" s="23"/>
      <c r="N343" s="74">
        <v>43729.3</v>
      </c>
      <c r="O343" s="74"/>
      <c r="P343" s="23"/>
      <c r="Q343" s="23">
        <f>SUM(L343:P343)</f>
        <v>43729.3</v>
      </c>
      <c r="R343" s="23"/>
      <c r="S343" s="74"/>
      <c r="T343" s="74"/>
      <c r="U343" s="74"/>
      <c r="V343" s="23">
        <f>SUM(R343:U343)</f>
        <v>0</v>
      </c>
      <c r="W343" s="23">
        <f>SUM(Q343+V343)</f>
        <v>43729.3</v>
      </c>
      <c r="X343" s="23">
        <f>(Q343/W343)*100</f>
        <v>100</v>
      </c>
      <c r="Y343" s="23">
        <f>(V343/W343)*100</f>
        <v>0</v>
      </c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4"/>
      <c r="J344" s="53" t="s">
        <v>51</v>
      </c>
      <c r="K344" s="54"/>
      <c r="L344" s="74"/>
      <c r="M344" s="23"/>
      <c r="N344" s="74">
        <v>43729.3</v>
      </c>
      <c r="O344" s="74"/>
      <c r="P344" s="23"/>
      <c r="Q344" s="23">
        <f>SUM(L344:P344)</f>
        <v>43729.3</v>
      </c>
      <c r="R344" s="23"/>
      <c r="S344" s="74"/>
      <c r="T344" s="74"/>
      <c r="U344" s="74"/>
      <c r="V344" s="23">
        <f>SUM(R344:U344)</f>
        <v>0</v>
      </c>
      <c r="W344" s="23">
        <f>SUM(Q344+V344)</f>
        <v>43729.3</v>
      </c>
      <c r="X344" s="23">
        <f>(Q344/W344)*100</f>
        <v>100</v>
      </c>
      <c r="Y344" s="23">
        <f>(V344/W344)*100</f>
        <v>0</v>
      </c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4"/>
      <c r="J345" s="53" t="s">
        <v>52</v>
      </c>
      <c r="K345" s="54"/>
      <c r="L345" s="74"/>
      <c r="M345" s="23"/>
      <c r="N345" s="74">
        <f>(N344/N342)*100</f>
        <v>83.14661646987243</v>
      </c>
      <c r="O345" s="74"/>
      <c r="P345" s="23"/>
      <c r="Q345" s="23">
        <f>(Q344/Q342)*100</f>
        <v>83.14661646987243</v>
      </c>
      <c r="R345" s="23"/>
      <c r="S345" s="74"/>
      <c r="T345" s="74"/>
      <c r="U345" s="74"/>
      <c r="V345" s="23"/>
      <c r="W345" s="23">
        <f>(W344/W342)*100</f>
        <v>83.14661646987243</v>
      </c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4"/>
      <c r="J346" s="53" t="s">
        <v>53</v>
      </c>
      <c r="K346" s="54"/>
      <c r="L346" s="74"/>
      <c r="M346" s="23"/>
      <c r="N346" s="74">
        <f>(N344/N343)*100</f>
        <v>100</v>
      </c>
      <c r="O346" s="74"/>
      <c r="P346" s="23"/>
      <c r="Q346" s="23">
        <f>(Q344/Q343)*100</f>
        <v>100</v>
      </c>
      <c r="R346" s="23"/>
      <c r="S346" s="74"/>
      <c r="T346" s="74"/>
      <c r="U346" s="74"/>
      <c r="V346" s="23"/>
      <c r="W346" s="23">
        <f>(W344/W343)*100</f>
        <v>100</v>
      </c>
      <c r="X346" s="23"/>
      <c r="Y346" s="23"/>
      <c r="Z346" s="4"/>
    </row>
    <row r="347" spans="1:26" ht="23.25">
      <c r="A347" s="4"/>
      <c r="B347" s="57"/>
      <c r="C347" s="58"/>
      <c r="D347" s="58"/>
      <c r="E347" s="58"/>
      <c r="F347" s="58"/>
      <c r="G347" s="58"/>
      <c r="H347" s="58"/>
      <c r="I347" s="53"/>
      <c r="J347" s="53"/>
      <c r="K347" s="54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 t="s">
        <v>131</v>
      </c>
      <c r="H348" s="51"/>
      <c r="I348" s="64"/>
      <c r="J348" s="53" t="s">
        <v>132</v>
      </c>
      <c r="K348" s="54"/>
      <c r="L348" s="74"/>
      <c r="M348" s="23"/>
      <c r="N348" s="74"/>
      <c r="O348" s="74"/>
      <c r="P348" s="23"/>
      <c r="Q348" s="23"/>
      <c r="R348" s="23"/>
      <c r="S348" s="74"/>
      <c r="T348" s="74"/>
      <c r="U348" s="74"/>
      <c r="V348" s="23"/>
      <c r="W348" s="23"/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4"/>
      <c r="J349" s="53" t="s">
        <v>133</v>
      </c>
      <c r="K349" s="54"/>
      <c r="L349" s="74"/>
      <c r="M349" s="23"/>
      <c r="N349" s="74"/>
      <c r="O349" s="74"/>
      <c r="P349" s="23"/>
      <c r="Q349" s="23"/>
      <c r="R349" s="23"/>
      <c r="S349" s="74"/>
      <c r="T349" s="74"/>
      <c r="U349" s="74"/>
      <c r="V349" s="23"/>
      <c r="W349" s="23"/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4"/>
      <c r="J350" s="53" t="s">
        <v>134</v>
      </c>
      <c r="K350" s="54"/>
      <c r="L350" s="74"/>
      <c r="M350" s="23"/>
      <c r="N350" s="74"/>
      <c r="O350" s="74"/>
      <c r="P350" s="23"/>
      <c r="Q350" s="23"/>
      <c r="R350" s="23"/>
      <c r="S350" s="74"/>
      <c r="T350" s="74"/>
      <c r="U350" s="74"/>
      <c r="V350" s="23"/>
      <c r="W350" s="23"/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4"/>
      <c r="J351" s="53" t="s">
        <v>49</v>
      </c>
      <c r="K351" s="54"/>
      <c r="L351" s="74"/>
      <c r="M351" s="23"/>
      <c r="N351" s="74">
        <v>12309</v>
      </c>
      <c r="O351" s="74"/>
      <c r="P351" s="23"/>
      <c r="Q351" s="23">
        <f>SUM(L351:P351)</f>
        <v>12309</v>
      </c>
      <c r="R351" s="23"/>
      <c r="S351" s="74"/>
      <c r="T351" s="74"/>
      <c r="U351" s="74"/>
      <c r="V351" s="23">
        <f>SUM(R351:U351)</f>
        <v>0</v>
      </c>
      <c r="W351" s="23">
        <f>SUM(Q351+V351)</f>
        <v>12309</v>
      </c>
      <c r="X351" s="23">
        <f>(Q351/W351)*100</f>
        <v>100</v>
      </c>
      <c r="Y351" s="23">
        <f>(V351/W351)*100</f>
        <v>0</v>
      </c>
      <c r="Z351" s="4"/>
    </row>
    <row r="352" spans="1:26" ht="23.25">
      <c r="A352" s="4"/>
      <c r="B352" s="57"/>
      <c r="C352" s="57"/>
      <c r="D352" s="57"/>
      <c r="E352" s="57"/>
      <c r="F352" s="57"/>
      <c r="G352" s="57"/>
      <c r="H352" s="57"/>
      <c r="I352" s="64"/>
      <c r="J352" s="53" t="s">
        <v>50</v>
      </c>
      <c r="K352" s="54"/>
      <c r="L352" s="74"/>
      <c r="M352" s="23"/>
      <c r="N352" s="74">
        <v>15108.2</v>
      </c>
      <c r="O352" s="74"/>
      <c r="P352" s="23"/>
      <c r="Q352" s="23">
        <f>SUM(L352:P352)</f>
        <v>15108.2</v>
      </c>
      <c r="R352" s="23"/>
      <c r="S352" s="74"/>
      <c r="T352" s="74"/>
      <c r="U352" s="74"/>
      <c r="V352" s="23">
        <f>SUM(R352:U352)</f>
        <v>0</v>
      </c>
      <c r="W352" s="23">
        <f>SUM(Q352+V352)</f>
        <v>15108.2</v>
      </c>
      <c r="X352" s="23">
        <f>(Q352/W352)*100</f>
        <v>100</v>
      </c>
      <c r="Y352" s="23">
        <f>(V352/W352)*100</f>
        <v>0</v>
      </c>
      <c r="Z352" s="4"/>
    </row>
    <row r="353" spans="1:26" ht="23.25">
      <c r="A353" s="4"/>
      <c r="B353" s="57"/>
      <c r="C353" s="58"/>
      <c r="D353" s="58"/>
      <c r="E353" s="58"/>
      <c r="F353" s="58"/>
      <c r="G353" s="58"/>
      <c r="H353" s="58"/>
      <c r="I353" s="53"/>
      <c r="J353" s="53" t="s">
        <v>51</v>
      </c>
      <c r="K353" s="54"/>
      <c r="L353" s="21"/>
      <c r="M353" s="21"/>
      <c r="N353" s="21">
        <v>15002.5</v>
      </c>
      <c r="O353" s="21"/>
      <c r="P353" s="21"/>
      <c r="Q353" s="21">
        <f>SUM(L353:P353)</f>
        <v>15002.5</v>
      </c>
      <c r="R353" s="21"/>
      <c r="S353" s="21"/>
      <c r="T353" s="21"/>
      <c r="U353" s="21"/>
      <c r="V353" s="21">
        <f>SUM(R353:U353)</f>
        <v>0</v>
      </c>
      <c r="W353" s="21">
        <f>SUM(Q353+V353)</f>
        <v>15002.5</v>
      </c>
      <c r="X353" s="21">
        <f>(Q353/W353)*100</f>
        <v>100</v>
      </c>
      <c r="Y353" s="21">
        <f>(V353/W353)*100</f>
        <v>0</v>
      </c>
      <c r="Z353" s="4"/>
    </row>
    <row r="354" spans="1:26" ht="23.25">
      <c r="A354" s="4"/>
      <c r="B354" s="57"/>
      <c r="C354" s="57"/>
      <c r="D354" s="57"/>
      <c r="E354" s="57"/>
      <c r="F354" s="57"/>
      <c r="G354" s="57"/>
      <c r="H354" s="57"/>
      <c r="I354" s="64"/>
      <c r="J354" s="53" t="s">
        <v>52</v>
      </c>
      <c r="K354" s="54"/>
      <c r="L354" s="74"/>
      <c r="M354" s="23"/>
      <c r="N354" s="74">
        <f>(N353/N351)*100</f>
        <v>121.88236249898448</v>
      </c>
      <c r="O354" s="74"/>
      <c r="P354" s="23"/>
      <c r="Q354" s="23">
        <f>(Q353/Q351)*100</f>
        <v>121.88236249898448</v>
      </c>
      <c r="R354" s="23"/>
      <c r="S354" s="74"/>
      <c r="T354" s="74"/>
      <c r="U354" s="74"/>
      <c r="V354" s="23"/>
      <c r="W354" s="23">
        <f>(W353/W351)*100</f>
        <v>121.88236249898448</v>
      </c>
      <c r="X354" s="23"/>
      <c r="Y354" s="23"/>
      <c r="Z354" s="4"/>
    </row>
    <row r="355" spans="1:26" ht="23.25">
      <c r="A355" s="4"/>
      <c r="B355" s="57"/>
      <c r="C355" s="57"/>
      <c r="D355" s="57"/>
      <c r="E355" s="57"/>
      <c r="F355" s="57"/>
      <c r="G355" s="57"/>
      <c r="H355" s="57"/>
      <c r="I355" s="64"/>
      <c r="J355" s="53" t="s">
        <v>53</v>
      </c>
      <c r="K355" s="54"/>
      <c r="L355" s="74"/>
      <c r="M355" s="23"/>
      <c r="N355" s="74">
        <f>(N353/N352)*100</f>
        <v>99.30037992613282</v>
      </c>
      <c r="O355" s="74"/>
      <c r="P355" s="23"/>
      <c r="Q355" s="23">
        <f>(Q353/Q352)*100</f>
        <v>99.30037992613282</v>
      </c>
      <c r="R355" s="23"/>
      <c r="S355" s="74"/>
      <c r="T355" s="74"/>
      <c r="U355" s="74"/>
      <c r="V355" s="23"/>
      <c r="W355" s="23">
        <f>(W353/W352)*100</f>
        <v>99.30037992613282</v>
      </c>
      <c r="X355" s="23"/>
      <c r="Y355" s="23"/>
      <c r="Z355" s="4"/>
    </row>
    <row r="356" spans="1:26" ht="23.25">
      <c r="A356" s="4"/>
      <c r="B356" s="57"/>
      <c r="C356" s="57"/>
      <c r="D356" s="57"/>
      <c r="E356" s="57"/>
      <c r="F356" s="57"/>
      <c r="G356" s="57"/>
      <c r="H356" s="57"/>
      <c r="I356" s="64"/>
      <c r="J356" s="53"/>
      <c r="K356" s="54"/>
      <c r="L356" s="74"/>
      <c r="M356" s="23"/>
      <c r="N356" s="74"/>
      <c r="O356" s="74"/>
      <c r="P356" s="23"/>
      <c r="Q356" s="23"/>
      <c r="R356" s="23"/>
      <c r="S356" s="74"/>
      <c r="T356" s="74"/>
      <c r="U356" s="74"/>
      <c r="V356" s="23"/>
      <c r="W356" s="23"/>
      <c r="X356" s="23"/>
      <c r="Y356" s="23"/>
      <c r="Z356" s="4"/>
    </row>
    <row r="357" spans="1:26" ht="23.25">
      <c r="A357" s="4"/>
      <c r="B357" s="57"/>
      <c r="C357" s="57"/>
      <c r="D357" s="57"/>
      <c r="E357" s="57"/>
      <c r="F357" s="57"/>
      <c r="G357" s="57"/>
      <c r="H357" s="57" t="s">
        <v>135</v>
      </c>
      <c r="I357" s="64"/>
      <c r="J357" s="53" t="s">
        <v>136</v>
      </c>
      <c r="K357" s="54"/>
      <c r="L357" s="74"/>
      <c r="M357" s="23"/>
      <c r="N357" s="74"/>
      <c r="O357" s="74"/>
      <c r="P357" s="23"/>
      <c r="Q357" s="23"/>
      <c r="R357" s="23"/>
      <c r="S357" s="74"/>
      <c r="T357" s="74"/>
      <c r="U357" s="74"/>
      <c r="V357" s="23"/>
      <c r="W357" s="23"/>
      <c r="X357" s="23"/>
      <c r="Y357" s="23"/>
      <c r="Z357" s="4"/>
    </row>
    <row r="358" spans="1:26" ht="23.25">
      <c r="A358" s="4"/>
      <c r="B358" s="57"/>
      <c r="C358" s="57"/>
      <c r="D358" s="57"/>
      <c r="E358" s="57"/>
      <c r="F358" s="57"/>
      <c r="G358" s="57"/>
      <c r="H358" s="57"/>
      <c r="I358" s="64"/>
      <c r="J358" s="53" t="s">
        <v>137</v>
      </c>
      <c r="K358" s="54"/>
      <c r="L358" s="74"/>
      <c r="M358" s="23"/>
      <c r="N358" s="74"/>
      <c r="O358" s="74"/>
      <c r="P358" s="23"/>
      <c r="Q358" s="23"/>
      <c r="R358" s="23"/>
      <c r="S358" s="74"/>
      <c r="T358" s="74"/>
      <c r="U358" s="74"/>
      <c r="V358" s="23"/>
      <c r="W358" s="23"/>
      <c r="X358" s="23"/>
      <c r="Y358" s="23"/>
      <c r="Z358" s="4"/>
    </row>
    <row r="359" spans="1:26" ht="23.25">
      <c r="A359" s="4"/>
      <c r="B359" s="57"/>
      <c r="C359" s="57"/>
      <c r="D359" s="57"/>
      <c r="E359" s="57"/>
      <c r="F359" s="57"/>
      <c r="G359" s="57"/>
      <c r="H359" s="57"/>
      <c r="I359" s="64"/>
      <c r="J359" s="53" t="s">
        <v>49</v>
      </c>
      <c r="K359" s="54"/>
      <c r="L359" s="74">
        <f>SUM(L342+L351)</f>
        <v>0</v>
      </c>
      <c r="M359" s="23">
        <f>SUM(M342+M351)</f>
        <v>0</v>
      </c>
      <c r="N359" s="74">
        <f>SUM(N342+N351)</f>
        <v>64902</v>
      </c>
      <c r="O359" s="74">
        <f>SUM(O342+O351)</f>
        <v>0</v>
      </c>
      <c r="P359" s="23">
        <f>SUM(P342+P351)</f>
        <v>0</v>
      </c>
      <c r="Q359" s="23">
        <f>SUM(L359:P359)</f>
        <v>64902</v>
      </c>
      <c r="R359" s="23">
        <f>SUM(R342+R351)</f>
        <v>0</v>
      </c>
      <c r="S359" s="74">
        <f>SUM(S342+S351)</f>
        <v>0</v>
      </c>
      <c r="T359" s="74">
        <f>SUM(T342+T351)</f>
        <v>0</v>
      </c>
      <c r="U359" s="74">
        <f>SUM(U342+U351)</f>
        <v>0</v>
      </c>
      <c r="V359" s="23">
        <f>SUM(R359:U359)</f>
        <v>0</v>
      </c>
      <c r="W359" s="23">
        <f>SUM(Q359+V359)</f>
        <v>64902</v>
      </c>
      <c r="X359" s="23">
        <f>(Q359/W359)*100</f>
        <v>100</v>
      </c>
      <c r="Y359" s="23">
        <f>(V359/W359)*100</f>
        <v>0</v>
      </c>
      <c r="Z359" s="4"/>
    </row>
    <row r="360" spans="1:26" ht="23.25">
      <c r="A360" s="4"/>
      <c r="B360" s="65"/>
      <c r="C360" s="65"/>
      <c r="D360" s="65"/>
      <c r="E360" s="65"/>
      <c r="F360" s="65"/>
      <c r="G360" s="65"/>
      <c r="H360" s="65"/>
      <c r="I360" s="66"/>
      <c r="J360" s="62"/>
      <c r="K360" s="63"/>
      <c r="L360" s="75"/>
      <c r="M360" s="76"/>
      <c r="N360" s="75"/>
      <c r="O360" s="75"/>
      <c r="P360" s="76"/>
      <c r="Q360" s="76"/>
      <c r="R360" s="76"/>
      <c r="S360" s="75"/>
      <c r="T360" s="75"/>
      <c r="U360" s="75"/>
      <c r="V360" s="76"/>
      <c r="W360" s="76"/>
      <c r="X360" s="76"/>
      <c r="Y360" s="76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403</v>
      </c>
      <c r="Z362" s="4"/>
    </row>
    <row r="363" spans="1:26" ht="23.25">
      <c r="A363" s="4"/>
      <c r="B363" s="67" t="s">
        <v>40</v>
      </c>
      <c r="C363" s="68"/>
      <c r="D363" s="68"/>
      <c r="E363" s="68"/>
      <c r="F363" s="68"/>
      <c r="G363" s="68"/>
      <c r="H363" s="69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42</v>
      </c>
      <c r="X363" s="13"/>
      <c r="Y363" s="16"/>
      <c r="Z363" s="4"/>
    </row>
    <row r="364" spans="1:26" ht="23.25">
      <c r="A364" s="4"/>
      <c r="B364" s="17" t="s">
        <v>41</v>
      </c>
      <c r="C364" s="18"/>
      <c r="D364" s="18"/>
      <c r="E364" s="18"/>
      <c r="F364" s="18"/>
      <c r="G364" s="18"/>
      <c r="H364" s="70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39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4"/>
      <c r="J368" s="53"/>
      <c r="K368" s="54"/>
      <c r="L368" s="22"/>
      <c r="M368" s="23"/>
      <c r="N368" s="24"/>
      <c r="O368" s="3"/>
      <c r="P368" s="27"/>
      <c r="Q368" s="27"/>
      <c r="R368" s="23"/>
      <c r="S368" s="24"/>
      <c r="T368" s="22"/>
      <c r="U368" s="73"/>
      <c r="V368" s="27"/>
      <c r="W368" s="27"/>
      <c r="X368" s="27"/>
      <c r="Y368" s="23"/>
      <c r="Z368" s="4"/>
    </row>
    <row r="369" spans="1:26" ht="23.25">
      <c r="A369" s="4"/>
      <c r="B369" s="51" t="s">
        <v>47</v>
      </c>
      <c r="C369" s="51" t="s">
        <v>54</v>
      </c>
      <c r="D369" s="51" t="s">
        <v>56</v>
      </c>
      <c r="E369" s="51"/>
      <c r="F369" s="51" t="s">
        <v>125</v>
      </c>
      <c r="G369" s="51"/>
      <c r="H369" s="51" t="s">
        <v>135</v>
      </c>
      <c r="I369" s="64"/>
      <c r="J369" s="55" t="s">
        <v>50</v>
      </c>
      <c r="K369" s="56"/>
      <c r="L369" s="74">
        <f aca="true" t="shared" si="67" ref="L369:P370">SUM(L343+L352)</f>
        <v>0</v>
      </c>
      <c r="M369" s="74">
        <f t="shared" si="67"/>
        <v>0</v>
      </c>
      <c r="N369" s="74">
        <f t="shared" si="67"/>
        <v>58837.5</v>
      </c>
      <c r="O369" s="74">
        <f t="shared" si="67"/>
        <v>0</v>
      </c>
      <c r="P369" s="74">
        <f t="shared" si="67"/>
        <v>0</v>
      </c>
      <c r="Q369" s="74">
        <f>SUM(L369:P369)</f>
        <v>58837.5</v>
      </c>
      <c r="R369" s="74">
        <f aca="true" t="shared" si="68" ref="R369:U370">SUM(R343+R352)</f>
        <v>0</v>
      </c>
      <c r="S369" s="74">
        <f t="shared" si="68"/>
        <v>0</v>
      </c>
      <c r="T369" s="74">
        <f t="shared" si="68"/>
        <v>0</v>
      </c>
      <c r="U369" s="77">
        <f t="shared" si="68"/>
        <v>0</v>
      </c>
      <c r="V369" s="23">
        <f>SUM(R369:U369)</f>
        <v>0</v>
      </c>
      <c r="W369" s="23">
        <f>SUM(Q369+V369)</f>
        <v>58837.5</v>
      </c>
      <c r="X369" s="23">
        <f>(Q369/W369)*100</f>
        <v>100</v>
      </c>
      <c r="Y369" s="23">
        <f>(V369/W369)*100</f>
        <v>0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4"/>
      <c r="J370" s="55" t="s">
        <v>51</v>
      </c>
      <c r="K370" s="56"/>
      <c r="L370" s="74">
        <f t="shared" si="67"/>
        <v>0</v>
      </c>
      <c r="M370" s="74">
        <f t="shared" si="67"/>
        <v>0</v>
      </c>
      <c r="N370" s="74">
        <f t="shared" si="67"/>
        <v>58731.8</v>
      </c>
      <c r="O370" s="74">
        <f t="shared" si="67"/>
        <v>0</v>
      </c>
      <c r="P370" s="74">
        <f t="shared" si="67"/>
        <v>0</v>
      </c>
      <c r="Q370" s="74">
        <f>SUM(L370:P370)</f>
        <v>58731.8</v>
      </c>
      <c r="R370" s="74">
        <f t="shared" si="68"/>
        <v>0</v>
      </c>
      <c r="S370" s="74">
        <f t="shared" si="68"/>
        <v>0</v>
      </c>
      <c r="T370" s="74">
        <f t="shared" si="68"/>
        <v>0</v>
      </c>
      <c r="U370" s="74">
        <f t="shared" si="68"/>
        <v>0</v>
      </c>
      <c r="V370" s="23">
        <f>SUM(R370:U370)</f>
        <v>0</v>
      </c>
      <c r="W370" s="23">
        <f>SUM(Q370+V370)</f>
        <v>58731.8</v>
      </c>
      <c r="X370" s="23">
        <f>(Q370/W370)*100</f>
        <v>100</v>
      </c>
      <c r="Y370" s="23">
        <f>(V370/W370)*100</f>
        <v>0</v>
      </c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4"/>
      <c r="J371" s="53" t="s">
        <v>52</v>
      </c>
      <c r="K371" s="54"/>
      <c r="L371" s="74"/>
      <c r="M371" s="74"/>
      <c r="N371" s="74">
        <f>(N370/N359)*100</f>
        <v>90.49305106160057</v>
      </c>
      <c r="O371" s="74"/>
      <c r="P371" s="74"/>
      <c r="Q371" s="23">
        <f>(Q370/Q359)*100</f>
        <v>90.49305106160057</v>
      </c>
      <c r="R371" s="74"/>
      <c r="S371" s="74"/>
      <c r="T371" s="74"/>
      <c r="U371" s="74"/>
      <c r="V371" s="23"/>
      <c r="W371" s="23">
        <f>(W370/W359)*100</f>
        <v>90.49305106160057</v>
      </c>
      <c r="X371" s="23"/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4"/>
      <c r="J372" s="53" t="s">
        <v>53</v>
      </c>
      <c r="K372" s="54"/>
      <c r="L372" s="74"/>
      <c r="M372" s="23"/>
      <c r="N372" s="74">
        <f>(N370/N369)*100</f>
        <v>99.82035266624177</v>
      </c>
      <c r="O372" s="74"/>
      <c r="P372" s="23"/>
      <c r="Q372" s="23">
        <f>(Q370/Q369)*100</f>
        <v>99.82035266624177</v>
      </c>
      <c r="R372" s="23"/>
      <c r="S372" s="74"/>
      <c r="T372" s="74"/>
      <c r="U372" s="74"/>
      <c r="V372" s="23"/>
      <c r="W372" s="23">
        <f>(W370/W369)*100</f>
        <v>99.82035266624177</v>
      </c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4"/>
      <c r="J373" s="53"/>
      <c r="K373" s="54"/>
      <c r="L373" s="74"/>
      <c r="M373" s="23"/>
      <c r="N373" s="74"/>
      <c r="O373" s="74"/>
      <c r="P373" s="23"/>
      <c r="Q373" s="23"/>
      <c r="R373" s="23"/>
      <c r="S373" s="74"/>
      <c r="T373" s="74"/>
      <c r="U373" s="74"/>
      <c r="V373" s="23"/>
      <c r="W373" s="23"/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 t="s">
        <v>138</v>
      </c>
      <c r="H374" s="51"/>
      <c r="I374" s="64"/>
      <c r="J374" s="53" t="s">
        <v>139</v>
      </c>
      <c r="K374" s="54"/>
      <c r="L374" s="74"/>
      <c r="M374" s="23"/>
      <c r="N374" s="74"/>
      <c r="O374" s="74"/>
      <c r="P374" s="23"/>
      <c r="Q374" s="23"/>
      <c r="R374" s="23"/>
      <c r="S374" s="74"/>
      <c r="T374" s="74"/>
      <c r="U374" s="74"/>
      <c r="V374" s="23"/>
      <c r="W374" s="23"/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4"/>
      <c r="J375" s="53" t="s">
        <v>49</v>
      </c>
      <c r="K375" s="54"/>
      <c r="L375" s="74"/>
      <c r="M375" s="23"/>
      <c r="N375" s="74">
        <v>121971</v>
      </c>
      <c r="O375" s="74"/>
      <c r="P375" s="23"/>
      <c r="Q375" s="23">
        <f>SUM(L375:P375)</f>
        <v>121971</v>
      </c>
      <c r="R375" s="23"/>
      <c r="S375" s="74"/>
      <c r="T375" s="74"/>
      <c r="U375" s="74"/>
      <c r="V375" s="23">
        <f>SUM(R375:U375)</f>
        <v>0</v>
      </c>
      <c r="W375" s="23">
        <f>SUM(Q375+V375)</f>
        <v>121971</v>
      </c>
      <c r="X375" s="23">
        <f>(Q375/W375)*100</f>
        <v>100</v>
      </c>
      <c r="Y375" s="23">
        <f>(V375/W375)*100</f>
        <v>0</v>
      </c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4"/>
      <c r="J376" s="53" t="s">
        <v>50</v>
      </c>
      <c r="K376" s="54"/>
      <c r="L376" s="74"/>
      <c r="M376" s="23"/>
      <c r="N376" s="74">
        <v>96733.9</v>
      </c>
      <c r="O376" s="74"/>
      <c r="P376" s="23"/>
      <c r="Q376" s="23">
        <f>SUM(L376:P376)</f>
        <v>96733.9</v>
      </c>
      <c r="R376" s="23"/>
      <c r="S376" s="74"/>
      <c r="T376" s="74"/>
      <c r="U376" s="74"/>
      <c r="V376" s="23">
        <f>SUM(R376:U376)</f>
        <v>0</v>
      </c>
      <c r="W376" s="23">
        <f>SUM(Q376+V376)</f>
        <v>96733.9</v>
      </c>
      <c r="X376" s="23">
        <f>(Q376/W376)*100</f>
        <v>100</v>
      </c>
      <c r="Y376" s="23">
        <f>(V376/W376)*100</f>
        <v>0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4"/>
      <c r="J377" s="53" t="s">
        <v>51</v>
      </c>
      <c r="K377" s="54"/>
      <c r="L377" s="74"/>
      <c r="M377" s="23"/>
      <c r="N377" s="74">
        <v>96733.9</v>
      </c>
      <c r="O377" s="74"/>
      <c r="P377" s="23"/>
      <c r="Q377" s="23">
        <f>SUM(L377:P377)</f>
        <v>96733.9</v>
      </c>
      <c r="R377" s="23"/>
      <c r="S377" s="74"/>
      <c r="T377" s="74"/>
      <c r="U377" s="74"/>
      <c r="V377" s="23">
        <f>SUM(R377:U377)</f>
        <v>0</v>
      </c>
      <c r="W377" s="23">
        <f>SUM(Q377+V377)</f>
        <v>96733.9</v>
      </c>
      <c r="X377" s="23">
        <f>(Q377/W377)*100</f>
        <v>100</v>
      </c>
      <c r="Y377" s="23">
        <f>(V377/W377)*100</f>
        <v>0</v>
      </c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4"/>
      <c r="J378" s="53" t="s">
        <v>52</v>
      </c>
      <c r="K378" s="54"/>
      <c r="L378" s="74"/>
      <c r="M378" s="23"/>
      <c r="N378" s="74">
        <f>(N377/N375)*100</f>
        <v>79.30893409089045</v>
      </c>
      <c r="O378" s="74"/>
      <c r="P378" s="23"/>
      <c r="Q378" s="23">
        <f>(Q377/Q375)*100</f>
        <v>79.30893409089045</v>
      </c>
      <c r="R378" s="23"/>
      <c r="S378" s="74"/>
      <c r="T378" s="74"/>
      <c r="U378" s="74"/>
      <c r="V378" s="23"/>
      <c r="W378" s="23">
        <f>(W377/W375)*100</f>
        <v>79.30893409089045</v>
      </c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4"/>
      <c r="J379" s="53" t="s">
        <v>53</v>
      </c>
      <c r="K379" s="54"/>
      <c r="L379" s="74"/>
      <c r="M379" s="23"/>
      <c r="N379" s="74">
        <f>(N377/N376)*100</f>
        <v>100</v>
      </c>
      <c r="O379" s="74"/>
      <c r="P379" s="23"/>
      <c r="Q379" s="23">
        <f>(Q377/Q376)*100</f>
        <v>100</v>
      </c>
      <c r="R379" s="23"/>
      <c r="S379" s="74"/>
      <c r="T379" s="74"/>
      <c r="U379" s="74"/>
      <c r="V379" s="23"/>
      <c r="W379" s="23">
        <f>(W377/W376)*100</f>
        <v>100</v>
      </c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4"/>
      <c r="J380" s="53"/>
      <c r="K380" s="54"/>
      <c r="L380" s="74"/>
      <c r="M380" s="23"/>
      <c r="N380" s="74"/>
      <c r="O380" s="74"/>
      <c r="P380" s="23"/>
      <c r="Q380" s="23"/>
      <c r="R380" s="23"/>
      <c r="S380" s="74"/>
      <c r="T380" s="74"/>
      <c r="U380" s="74"/>
      <c r="V380" s="23"/>
      <c r="W380" s="23"/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 t="s">
        <v>140</v>
      </c>
      <c r="H381" s="51"/>
      <c r="I381" s="64"/>
      <c r="J381" s="53" t="s">
        <v>141</v>
      </c>
      <c r="K381" s="54"/>
      <c r="L381" s="74"/>
      <c r="M381" s="23"/>
      <c r="N381" s="74"/>
      <c r="O381" s="74"/>
      <c r="P381" s="23"/>
      <c r="Q381" s="23"/>
      <c r="R381" s="23"/>
      <c r="S381" s="74"/>
      <c r="T381" s="74"/>
      <c r="U381" s="74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4"/>
      <c r="J382" s="53" t="s">
        <v>142</v>
      </c>
      <c r="K382" s="54"/>
      <c r="L382" s="74"/>
      <c r="M382" s="23"/>
      <c r="N382" s="74"/>
      <c r="O382" s="74"/>
      <c r="P382" s="23"/>
      <c r="Q382" s="23"/>
      <c r="R382" s="23"/>
      <c r="S382" s="74"/>
      <c r="T382" s="74"/>
      <c r="U382" s="74"/>
      <c r="V382" s="23"/>
      <c r="W382" s="23"/>
      <c r="X382" s="23"/>
      <c r="Y382" s="23"/>
      <c r="Z382" s="4"/>
    </row>
    <row r="383" spans="1:26" ht="23.25">
      <c r="A383" s="4"/>
      <c r="B383" s="57"/>
      <c r="C383" s="58"/>
      <c r="D383" s="58"/>
      <c r="E383" s="58"/>
      <c r="F383" s="58"/>
      <c r="G383" s="58"/>
      <c r="H383" s="58"/>
      <c r="I383" s="53"/>
      <c r="J383" s="53" t="s">
        <v>49</v>
      </c>
      <c r="K383" s="54"/>
      <c r="L383" s="21"/>
      <c r="M383" s="21"/>
      <c r="N383" s="21">
        <v>11190</v>
      </c>
      <c r="O383" s="21"/>
      <c r="P383" s="21"/>
      <c r="Q383" s="21">
        <f>SUM(L383:P383)</f>
        <v>11190</v>
      </c>
      <c r="R383" s="21"/>
      <c r="S383" s="21"/>
      <c r="T383" s="21"/>
      <c r="U383" s="21"/>
      <c r="V383" s="21">
        <f>SUM(R383:U383)</f>
        <v>0</v>
      </c>
      <c r="W383" s="21">
        <f>SUM(Q383+V383)</f>
        <v>11190</v>
      </c>
      <c r="X383" s="21">
        <f>(Q383/W383)*100</f>
        <v>100</v>
      </c>
      <c r="Y383" s="21">
        <f>(V383/W383)*100</f>
        <v>0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4"/>
      <c r="J384" s="53" t="s">
        <v>50</v>
      </c>
      <c r="K384" s="54"/>
      <c r="L384" s="74"/>
      <c r="M384" s="23"/>
      <c r="N384" s="74">
        <v>9575.3</v>
      </c>
      <c r="O384" s="74"/>
      <c r="P384" s="23"/>
      <c r="Q384" s="23">
        <f>SUM(L384:P384)</f>
        <v>9575.3</v>
      </c>
      <c r="R384" s="23"/>
      <c r="S384" s="74"/>
      <c r="T384" s="74"/>
      <c r="U384" s="74"/>
      <c r="V384" s="23">
        <f>SUM(R384:U384)</f>
        <v>0</v>
      </c>
      <c r="W384" s="23">
        <f>SUM(Q384+V384)</f>
        <v>9575.3</v>
      </c>
      <c r="X384" s="23">
        <f>(Q384/W384)*100</f>
        <v>100</v>
      </c>
      <c r="Y384" s="23">
        <f>(V384/W384)*100</f>
        <v>0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4"/>
      <c r="J385" s="53" t="s">
        <v>51</v>
      </c>
      <c r="K385" s="54"/>
      <c r="L385" s="74"/>
      <c r="M385" s="23"/>
      <c r="N385" s="74">
        <v>9352.1</v>
      </c>
      <c r="O385" s="74"/>
      <c r="P385" s="23"/>
      <c r="Q385" s="23">
        <f>SUM(L385:P385)</f>
        <v>9352.1</v>
      </c>
      <c r="R385" s="23"/>
      <c r="S385" s="74"/>
      <c r="T385" s="74"/>
      <c r="U385" s="74"/>
      <c r="V385" s="23">
        <f>SUM(R385:U385)</f>
        <v>0</v>
      </c>
      <c r="W385" s="23">
        <f>SUM(Q385+V385)</f>
        <v>9352.1</v>
      </c>
      <c r="X385" s="23">
        <f>(Q385/W385)*100</f>
        <v>100</v>
      </c>
      <c r="Y385" s="23">
        <f>(V385/W385)*100</f>
        <v>0</v>
      </c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4"/>
      <c r="J386" s="53" t="s">
        <v>52</v>
      </c>
      <c r="K386" s="54"/>
      <c r="L386" s="74"/>
      <c r="M386" s="23"/>
      <c r="N386" s="74">
        <f>(N385/N383)*100</f>
        <v>83.57551385165326</v>
      </c>
      <c r="O386" s="74"/>
      <c r="P386" s="23"/>
      <c r="Q386" s="23">
        <f>(Q385/Q383)*100</f>
        <v>83.57551385165326</v>
      </c>
      <c r="R386" s="23"/>
      <c r="S386" s="74"/>
      <c r="T386" s="74"/>
      <c r="U386" s="74"/>
      <c r="V386" s="23"/>
      <c r="W386" s="23">
        <f>(W385/W383)*100</f>
        <v>83.57551385165326</v>
      </c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4"/>
      <c r="J387" s="53" t="s">
        <v>53</v>
      </c>
      <c r="K387" s="54"/>
      <c r="L387" s="74"/>
      <c r="M387" s="23"/>
      <c r="N387" s="74">
        <f>(N385/N384)*100</f>
        <v>97.6690025377795</v>
      </c>
      <c r="O387" s="74"/>
      <c r="P387" s="23"/>
      <c r="Q387" s="23">
        <f>(Q385/Q384)*100</f>
        <v>97.6690025377795</v>
      </c>
      <c r="R387" s="23"/>
      <c r="S387" s="74"/>
      <c r="T387" s="74"/>
      <c r="U387" s="74"/>
      <c r="V387" s="23"/>
      <c r="W387" s="23">
        <f>(W385/W384)*100</f>
        <v>97.6690025377795</v>
      </c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4"/>
      <c r="J388" s="53"/>
      <c r="K388" s="54"/>
      <c r="L388" s="74"/>
      <c r="M388" s="23"/>
      <c r="N388" s="74"/>
      <c r="O388" s="74"/>
      <c r="P388" s="23"/>
      <c r="Q388" s="23"/>
      <c r="R388" s="23"/>
      <c r="S388" s="74"/>
      <c r="T388" s="74"/>
      <c r="U388" s="74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 t="s">
        <v>143</v>
      </c>
      <c r="H389" s="51"/>
      <c r="I389" s="64"/>
      <c r="J389" s="53" t="s">
        <v>144</v>
      </c>
      <c r="K389" s="54"/>
      <c r="L389" s="74"/>
      <c r="M389" s="23"/>
      <c r="N389" s="74"/>
      <c r="O389" s="74"/>
      <c r="P389" s="23"/>
      <c r="Q389" s="23"/>
      <c r="R389" s="23"/>
      <c r="S389" s="74"/>
      <c r="T389" s="74"/>
      <c r="U389" s="74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4"/>
      <c r="J390" s="53" t="s">
        <v>49</v>
      </c>
      <c r="K390" s="54"/>
      <c r="L390" s="74"/>
      <c r="M390" s="23"/>
      <c r="N390" s="74">
        <v>55.9</v>
      </c>
      <c r="O390" s="74"/>
      <c r="P390" s="23"/>
      <c r="Q390" s="23">
        <f>SUM(L390:P390)</f>
        <v>55.9</v>
      </c>
      <c r="R390" s="23"/>
      <c r="S390" s="74"/>
      <c r="T390" s="74"/>
      <c r="U390" s="74"/>
      <c r="V390" s="23">
        <f>SUM(R390:U390)</f>
        <v>0</v>
      </c>
      <c r="W390" s="23">
        <f>SUM(Q390+V390)</f>
        <v>55.9</v>
      </c>
      <c r="X390" s="23">
        <f>(Q390/W390)*100</f>
        <v>100</v>
      </c>
      <c r="Y390" s="23">
        <f>(V390/W390)*100</f>
        <v>0</v>
      </c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4"/>
      <c r="J391" s="53" t="s">
        <v>50</v>
      </c>
      <c r="K391" s="54"/>
      <c r="L391" s="74"/>
      <c r="M391" s="23"/>
      <c r="N391" s="74">
        <v>55.9</v>
      </c>
      <c r="O391" s="74"/>
      <c r="P391" s="23"/>
      <c r="Q391" s="23">
        <f>SUM(L391:P391)</f>
        <v>55.9</v>
      </c>
      <c r="R391" s="23"/>
      <c r="S391" s="74"/>
      <c r="T391" s="74"/>
      <c r="U391" s="74"/>
      <c r="V391" s="23">
        <f>SUM(R391:U391)</f>
        <v>0</v>
      </c>
      <c r="W391" s="23">
        <f>SUM(Q391+V391)</f>
        <v>55.9</v>
      </c>
      <c r="X391" s="23">
        <f>(Q391/W391)*100</f>
        <v>100</v>
      </c>
      <c r="Y391" s="23">
        <f>(V391/W391)*100</f>
        <v>0</v>
      </c>
      <c r="Z391" s="4"/>
    </row>
    <row r="392" spans="1:26" ht="23.25">
      <c r="A392" s="4"/>
      <c r="B392" s="57"/>
      <c r="C392" s="58"/>
      <c r="D392" s="58"/>
      <c r="E392" s="58"/>
      <c r="F392" s="58"/>
      <c r="G392" s="58"/>
      <c r="H392" s="58"/>
      <c r="I392" s="53"/>
      <c r="J392" s="53" t="s">
        <v>51</v>
      </c>
      <c r="K392" s="54"/>
      <c r="L392" s="21"/>
      <c r="M392" s="21"/>
      <c r="N392" s="21">
        <v>34</v>
      </c>
      <c r="O392" s="21"/>
      <c r="P392" s="21"/>
      <c r="Q392" s="21">
        <f>SUM(L392:P392)</f>
        <v>34</v>
      </c>
      <c r="R392" s="21"/>
      <c r="S392" s="21"/>
      <c r="T392" s="21"/>
      <c r="U392" s="21"/>
      <c r="V392" s="21">
        <f>SUM(R392:U392)</f>
        <v>0</v>
      </c>
      <c r="W392" s="21">
        <f>SUM(Q392+V392)</f>
        <v>34</v>
      </c>
      <c r="X392" s="21">
        <f>(Q392/W392)*100</f>
        <v>100</v>
      </c>
      <c r="Y392" s="21">
        <f>(V392/W392)*100</f>
        <v>0</v>
      </c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4"/>
      <c r="J393" s="53" t="s">
        <v>52</v>
      </c>
      <c r="K393" s="54"/>
      <c r="L393" s="74"/>
      <c r="M393" s="23"/>
      <c r="N393" s="74">
        <f>(N392/N390)*100</f>
        <v>60.82289803220036</v>
      </c>
      <c r="O393" s="74"/>
      <c r="P393" s="23"/>
      <c r="Q393" s="23">
        <f>(Q392/Q390)*100</f>
        <v>60.82289803220036</v>
      </c>
      <c r="R393" s="23"/>
      <c r="S393" s="74"/>
      <c r="T393" s="74"/>
      <c r="U393" s="74"/>
      <c r="V393" s="23"/>
      <c r="W393" s="23">
        <f>(W392/W390)*100</f>
        <v>60.82289803220036</v>
      </c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4"/>
      <c r="J394" s="53" t="s">
        <v>53</v>
      </c>
      <c r="K394" s="54"/>
      <c r="L394" s="74"/>
      <c r="M394" s="23"/>
      <c r="N394" s="74">
        <f>(N392/N391)*100</f>
        <v>60.82289803220036</v>
      </c>
      <c r="O394" s="74"/>
      <c r="P394" s="23"/>
      <c r="Q394" s="23">
        <f>(Q392/Q391)*100</f>
        <v>60.82289803220036</v>
      </c>
      <c r="R394" s="23"/>
      <c r="S394" s="74"/>
      <c r="T394" s="74"/>
      <c r="U394" s="74"/>
      <c r="V394" s="23"/>
      <c r="W394" s="23">
        <f>(W392/W391)*100</f>
        <v>60.82289803220036</v>
      </c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4"/>
      <c r="J395" s="53"/>
      <c r="K395" s="54"/>
      <c r="L395" s="74"/>
      <c r="M395" s="23"/>
      <c r="N395" s="74"/>
      <c r="O395" s="74"/>
      <c r="P395" s="23"/>
      <c r="Q395" s="23"/>
      <c r="R395" s="23"/>
      <c r="S395" s="74"/>
      <c r="T395" s="74"/>
      <c r="U395" s="74"/>
      <c r="V395" s="23"/>
      <c r="W395" s="23"/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 t="s">
        <v>145</v>
      </c>
      <c r="I396" s="64"/>
      <c r="J396" s="53" t="s">
        <v>146</v>
      </c>
      <c r="K396" s="54"/>
      <c r="L396" s="74"/>
      <c r="M396" s="23"/>
      <c r="N396" s="74"/>
      <c r="O396" s="74"/>
      <c r="P396" s="23"/>
      <c r="Q396" s="23"/>
      <c r="R396" s="23"/>
      <c r="S396" s="74"/>
      <c r="T396" s="74"/>
      <c r="U396" s="74"/>
      <c r="V396" s="23"/>
      <c r="W396" s="23"/>
      <c r="X396" s="23"/>
      <c r="Y396" s="23"/>
      <c r="Z396" s="4"/>
    </row>
    <row r="397" spans="1:26" ht="23.25">
      <c r="A397" s="4"/>
      <c r="B397" s="57"/>
      <c r="C397" s="57"/>
      <c r="D397" s="57"/>
      <c r="E397" s="57"/>
      <c r="F397" s="57"/>
      <c r="G397" s="57"/>
      <c r="H397" s="57"/>
      <c r="I397" s="64"/>
      <c r="J397" s="53" t="s">
        <v>147</v>
      </c>
      <c r="K397" s="54"/>
      <c r="L397" s="74"/>
      <c r="M397" s="23"/>
      <c r="N397" s="74"/>
      <c r="O397" s="74"/>
      <c r="P397" s="23"/>
      <c r="Q397" s="23"/>
      <c r="R397" s="23"/>
      <c r="S397" s="74"/>
      <c r="T397" s="74"/>
      <c r="U397" s="74"/>
      <c r="V397" s="23"/>
      <c r="W397" s="23"/>
      <c r="X397" s="23"/>
      <c r="Y397" s="23"/>
      <c r="Z397" s="4"/>
    </row>
    <row r="398" spans="1:26" ht="23.25">
      <c r="A398" s="4"/>
      <c r="B398" s="57"/>
      <c r="C398" s="58"/>
      <c r="D398" s="58"/>
      <c r="E398" s="58"/>
      <c r="F398" s="58"/>
      <c r="G398" s="58"/>
      <c r="H398" s="58"/>
      <c r="I398" s="53"/>
      <c r="J398" s="53" t="s">
        <v>49</v>
      </c>
      <c r="K398" s="54"/>
      <c r="L398" s="21">
        <f>SUM(L375+L383+L390)</f>
        <v>0</v>
      </c>
      <c r="M398" s="21">
        <f>SUM(M375+M383+M390)</f>
        <v>0</v>
      </c>
      <c r="N398" s="21">
        <f>SUM(N375+N383+N390)</f>
        <v>133216.9</v>
      </c>
      <c r="O398" s="21">
        <f>SUM(O375+O383+O390)</f>
        <v>0</v>
      </c>
      <c r="P398" s="21">
        <f>SUM(P375+P383+P390)</f>
        <v>0</v>
      </c>
      <c r="Q398" s="21">
        <f>SUM(L398:P398)</f>
        <v>133216.9</v>
      </c>
      <c r="R398" s="21">
        <f aca="true" t="shared" si="69" ref="R398:U400">SUM(R375+R383+R390)</f>
        <v>0</v>
      </c>
      <c r="S398" s="21">
        <f t="shared" si="69"/>
        <v>0</v>
      </c>
      <c r="T398" s="21">
        <f t="shared" si="69"/>
        <v>0</v>
      </c>
      <c r="U398" s="21">
        <f t="shared" si="69"/>
        <v>0</v>
      </c>
      <c r="V398" s="21">
        <f>SUM(R398:U398)</f>
        <v>0</v>
      </c>
      <c r="W398" s="21">
        <f>SUM(Q398+V398)</f>
        <v>133216.9</v>
      </c>
      <c r="X398" s="21">
        <f>(Q398/W398)*100</f>
        <v>100</v>
      </c>
      <c r="Y398" s="21">
        <f>(V398/W398)*100</f>
        <v>0</v>
      </c>
      <c r="Z398" s="4"/>
    </row>
    <row r="399" spans="1:26" ht="23.25">
      <c r="A399" s="4"/>
      <c r="B399" s="57"/>
      <c r="C399" s="57"/>
      <c r="D399" s="57"/>
      <c r="E399" s="57"/>
      <c r="F399" s="57"/>
      <c r="G399" s="57"/>
      <c r="H399" s="57"/>
      <c r="I399" s="64"/>
      <c r="J399" s="53" t="s">
        <v>50</v>
      </c>
      <c r="K399" s="54"/>
      <c r="L399" s="74">
        <f aca="true" t="shared" si="70" ref="L399:P400">SUM(L376+L384+L391)</f>
        <v>0</v>
      </c>
      <c r="M399" s="23">
        <f t="shared" si="70"/>
        <v>0</v>
      </c>
      <c r="N399" s="74">
        <f t="shared" si="70"/>
        <v>106365.09999999999</v>
      </c>
      <c r="O399" s="74">
        <f t="shared" si="70"/>
        <v>0</v>
      </c>
      <c r="P399" s="23">
        <f t="shared" si="70"/>
        <v>0</v>
      </c>
      <c r="Q399" s="23">
        <f>SUM(L399:P399)</f>
        <v>106365.09999999999</v>
      </c>
      <c r="R399" s="23">
        <f t="shared" si="69"/>
        <v>0</v>
      </c>
      <c r="S399" s="74">
        <f t="shared" si="69"/>
        <v>0</v>
      </c>
      <c r="T399" s="74">
        <f t="shared" si="69"/>
        <v>0</v>
      </c>
      <c r="U399" s="74">
        <f t="shared" si="69"/>
        <v>0</v>
      </c>
      <c r="V399" s="23">
        <f>SUM(R399:U399)</f>
        <v>0</v>
      </c>
      <c r="W399" s="23">
        <f>SUM(Q399+V399)</f>
        <v>106365.09999999999</v>
      </c>
      <c r="X399" s="23">
        <f>(Q399/W399)*100</f>
        <v>100</v>
      </c>
      <c r="Y399" s="23">
        <f>(V399/W399)*100</f>
        <v>0</v>
      </c>
      <c r="Z399" s="4"/>
    </row>
    <row r="400" spans="1:26" ht="23.25">
      <c r="A400" s="4"/>
      <c r="B400" s="57"/>
      <c r="C400" s="57"/>
      <c r="D400" s="57"/>
      <c r="E400" s="57"/>
      <c r="F400" s="57"/>
      <c r="G400" s="57"/>
      <c r="H400" s="57"/>
      <c r="I400" s="64"/>
      <c r="J400" s="53" t="s">
        <v>51</v>
      </c>
      <c r="K400" s="54"/>
      <c r="L400" s="74">
        <f t="shared" si="70"/>
        <v>0</v>
      </c>
      <c r="M400" s="23">
        <f t="shared" si="70"/>
        <v>0</v>
      </c>
      <c r="N400" s="74">
        <f t="shared" si="70"/>
        <v>106120</v>
      </c>
      <c r="O400" s="74">
        <f t="shared" si="70"/>
        <v>0</v>
      </c>
      <c r="P400" s="23">
        <f t="shared" si="70"/>
        <v>0</v>
      </c>
      <c r="Q400" s="23">
        <f>SUM(L400:P400)</f>
        <v>106120</v>
      </c>
      <c r="R400" s="23">
        <f t="shared" si="69"/>
        <v>0</v>
      </c>
      <c r="S400" s="74">
        <f t="shared" si="69"/>
        <v>0</v>
      </c>
      <c r="T400" s="74">
        <f t="shared" si="69"/>
        <v>0</v>
      </c>
      <c r="U400" s="74">
        <f t="shared" si="69"/>
        <v>0</v>
      </c>
      <c r="V400" s="23">
        <f>SUM(R400:U400)</f>
        <v>0</v>
      </c>
      <c r="W400" s="23">
        <f>SUM(Q400+V400)</f>
        <v>106120</v>
      </c>
      <c r="X400" s="23">
        <f>(Q400/W400)*100</f>
        <v>100</v>
      </c>
      <c r="Y400" s="23">
        <f>(V400/W400)*100</f>
        <v>0</v>
      </c>
      <c r="Z400" s="4"/>
    </row>
    <row r="401" spans="1:26" ht="23.25">
      <c r="A401" s="4"/>
      <c r="B401" s="57"/>
      <c r="C401" s="57"/>
      <c r="D401" s="57"/>
      <c r="E401" s="57"/>
      <c r="F401" s="57"/>
      <c r="G401" s="57"/>
      <c r="H401" s="57"/>
      <c r="I401" s="64"/>
      <c r="J401" s="53" t="s">
        <v>52</v>
      </c>
      <c r="K401" s="54"/>
      <c r="L401" s="74"/>
      <c r="M401" s="23"/>
      <c r="N401" s="74">
        <f>(N400/N398)*100</f>
        <v>79.65956271313925</v>
      </c>
      <c r="O401" s="74"/>
      <c r="P401" s="23"/>
      <c r="Q401" s="23">
        <f>(Q400/Q398)*100</f>
        <v>79.65956271313925</v>
      </c>
      <c r="R401" s="23"/>
      <c r="S401" s="74"/>
      <c r="T401" s="74"/>
      <c r="U401" s="74"/>
      <c r="V401" s="23"/>
      <c r="W401" s="23">
        <f>(W400/W398)*100</f>
        <v>79.65956271313925</v>
      </c>
      <c r="X401" s="23"/>
      <c r="Y401" s="23"/>
      <c r="Z401" s="4"/>
    </row>
    <row r="402" spans="1:26" ht="23.25">
      <c r="A402" s="4"/>
      <c r="B402" s="57"/>
      <c r="C402" s="57"/>
      <c r="D402" s="57"/>
      <c r="E402" s="57"/>
      <c r="F402" s="57"/>
      <c r="G402" s="57"/>
      <c r="H402" s="57"/>
      <c r="I402" s="64"/>
      <c r="J402" s="53" t="s">
        <v>53</v>
      </c>
      <c r="K402" s="54"/>
      <c r="L402" s="74"/>
      <c r="M402" s="23"/>
      <c r="N402" s="74">
        <f>(N400/N399)*100</f>
        <v>99.76956727347599</v>
      </c>
      <c r="O402" s="74"/>
      <c r="P402" s="23"/>
      <c r="Q402" s="23">
        <f>(Q400/Q399)*100</f>
        <v>99.76956727347599</v>
      </c>
      <c r="R402" s="23"/>
      <c r="S402" s="74"/>
      <c r="T402" s="74"/>
      <c r="U402" s="74"/>
      <c r="V402" s="23"/>
      <c r="W402" s="23">
        <f>(W400/W399)*100</f>
        <v>99.76956727347599</v>
      </c>
      <c r="X402" s="23"/>
      <c r="Y402" s="23"/>
      <c r="Z402" s="4"/>
    </row>
    <row r="403" spans="1:26" ht="23.25">
      <c r="A403" s="4"/>
      <c r="B403" s="57"/>
      <c r="C403" s="57"/>
      <c r="D403" s="57"/>
      <c r="E403" s="57"/>
      <c r="F403" s="57"/>
      <c r="G403" s="57"/>
      <c r="H403" s="57"/>
      <c r="I403" s="64"/>
      <c r="J403" s="53"/>
      <c r="K403" s="54"/>
      <c r="L403" s="74"/>
      <c r="M403" s="23"/>
      <c r="N403" s="74"/>
      <c r="O403" s="74"/>
      <c r="P403" s="23"/>
      <c r="Q403" s="23"/>
      <c r="R403" s="23"/>
      <c r="S403" s="74"/>
      <c r="T403" s="74"/>
      <c r="U403" s="74"/>
      <c r="V403" s="23"/>
      <c r="W403" s="23"/>
      <c r="X403" s="23"/>
      <c r="Y403" s="23"/>
      <c r="Z403" s="4"/>
    </row>
    <row r="404" spans="1:26" ht="23.25">
      <c r="A404" s="4"/>
      <c r="B404" s="57"/>
      <c r="C404" s="57"/>
      <c r="D404" s="57"/>
      <c r="E404" s="57"/>
      <c r="F404" s="57"/>
      <c r="G404" s="57"/>
      <c r="H404" s="57"/>
      <c r="I404" s="64"/>
      <c r="J404" s="53"/>
      <c r="K404" s="54"/>
      <c r="L404" s="74"/>
      <c r="M404" s="23"/>
      <c r="N404" s="74"/>
      <c r="O404" s="74"/>
      <c r="P404" s="23"/>
      <c r="Q404" s="23"/>
      <c r="R404" s="23"/>
      <c r="S404" s="74"/>
      <c r="T404" s="74"/>
      <c r="U404" s="74"/>
      <c r="V404" s="23"/>
      <c r="W404" s="23"/>
      <c r="X404" s="23"/>
      <c r="Y404" s="23"/>
      <c r="Z404" s="4"/>
    </row>
    <row r="405" spans="1:26" ht="23.25">
      <c r="A405" s="4"/>
      <c r="B405" s="65"/>
      <c r="C405" s="65"/>
      <c r="D405" s="65"/>
      <c r="E405" s="65"/>
      <c r="F405" s="65"/>
      <c r="G405" s="65"/>
      <c r="H405" s="65"/>
      <c r="I405" s="66"/>
      <c r="J405" s="62"/>
      <c r="K405" s="63"/>
      <c r="L405" s="75"/>
      <c r="M405" s="76"/>
      <c r="N405" s="75"/>
      <c r="O405" s="75"/>
      <c r="P405" s="76"/>
      <c r="Q405" s="76"/>
      <c r="R405" s="76"/>
      <c r="S405" s="75"/>
      <c r="T405" s="75"/>
      <c r="U405" s="75"/>
      <c r="V405" s="76"/>
      <c r="W405" s="76"/>
      <c r="X405" s="76"/>
      <c r="Y405" s="76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404</v>
      </c>
      <c r="Z407" s="4"/>
    </row>
    <row r="408" spans="1:26" ht="23.25">
      <c r="A408" s="4"/>
      <c r="B408" s="67" t="s">
        <v>40</v>
      </c>
      <c r="C408" s="68"/>
      <c r="D408" s="68"/>
      <c r="E408" s="68"/>
      <c r="F408" s="68"/>
      <c r="G408" s="68"/>
      <c r="H408" s="69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42</v>
      </c>
      <c r="X408" s="13"/>
      <c r="Y408" s="16"/>
      <c r="Z408" s="4"/>
    </row>
    <row r="409" spans="1:26" ht="23.25">
      <c r="A409" s="4"/>
      <c r="B409" s="17" t="s">
        <v>41</v>
      </c>
      <c r="C409" s="18"/>
      <c r="D409" s="18"/>
      <c r="E409" s="18"/>
      <c r="F409" s="18"/>
      <c r="G409" s="18"/>
      <c r="H409" s="70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39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4"/>
      <c r="J413" s="53"/>
      <c r="K413" s="54"/>
      <c r="L413" s="22"/>
      <c r="M413" s="23"/>
      <c r="N413" s="24"/>
      <c r="O413" s="3"/>
      <c r="P413" s="27"/>
      <c r="Q413" s="27"/>
      <c r="R413" s="23"/>
      <c r="S413" s="24"/>
      <c r="T413" s="22"/>
      <c r="U413" s="73"/>
      <c r="V413" s="27"/>
      <c r="W413" s="27"/>
      <c r="X413" s="27"/>
      <c r="Y413" s="23"/>
      <c r="Z413" s="4"/>
    </row>
    <row r="414" spans="1:26" ht="23.25">
      <c r="A414" s="4"/>
      <c r="B414" s="51" t="s">
        <v>47</v>
      </c>
      <c r="C414" s="51" t="s">
        <v>54</v>
      </c>
      <c r="D414" s="51" t="s">
        <v>56</v>
      </c>
      <c r="E414" s="51"/>
      <c r="F414" s="51" t="s">
        <v>125</v>
      </c>
      <c r="G414" s="51" t="s">
        <v>148</v>
      </c>
      <c r="H414" s="51"/>
      <c r="I414" s="64"/>
      <c r="J414" s="55" t="s">
        <v>149</v>
      </c>
      <c r="K414" s="56"/>
      <c r="L414" s="74"/>
      <c r="M414" s="74"/>
      <c r="N414" s="74"/>
      <c r="O414" s="74"/>
      <c r="P414" s="74"/>
      <c r="Q414" s="74"/>
      <c r="R414" s="74"/>
      <c r="S414" s="74"/>
      <c r="T414" s="74"/>
      <c r="U414" s="77"/>
      <c r="V414" s="23"/>
      <c r="W414" s="23"/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4"/>
      <c r="J415" s="55" t="s">
        <v>150</v>
      </c>
      <c r="K415" s="56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23"/>
      <c r="W415" s="23"/>
      <c r="X415" s="23"/>
      <c r="Y415" s="23"/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4"/>
      <c r="J416" s="53" t="s">
        <v>151</v>
      </c>
      <c r="K416" s="54"/>
      <c r="L416" s="74"/>
      <c r="M416" s="74"/>
      <c r="N416" s="74"/>
      <c r="O416" s="74"/>
      <c r="P416" s="74"/>
      <c r="Q416" s="23"/>
      <c r="R416" s="74"/>
      <c r="S416" s="74"/>
      <c r="T416" s="74"/>
      <c r="U416" s="74"/>
      <c r="V416" s="23"/>
      <c r="W416" s="23"/>
      <c r="X416" s="23"/>
      <c r="Y416" s="23"/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4"/>
      <c r="J417" s="53" t="s">
        <v>49</v>
      </c>
      <c r="K417" s="54"/>
      <c r="L417" s="74"/>
      <c r="M417" s="23"/>
      <c r="N417" s="74">
        <v>895.2</v>
      </c>
      <c r="O417" s="74"/>
      <c r="P417" s="23"/>
      <c r="Q417" s="23">
        <f>SUM(L417:P417)</f>
        <v>895.2</v>
      </c>
      <c r="R417" s="23"/>
      <c r="S417" s="74"/>
      <c r="T417" s="74"/>
      <c r="U417" s="74"/>
      <c r="V417" s="23">
        <f>SUM(R417:U417)</f>
        <v>0</v>
      </c>
      <c r="W417" s="23">
        <f>SUM(Q417+V417)</f>
        <v>895.2</v>
      </c>
      <c r="X417" s="23">
        <f>(Q417/W417)*100</f>
        <v>100</v>
      </c>
      <c r="Y417" s="23">
        <f>(V417/W417)*100</f>
        <v>0</v>
      </c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4"/>
      <c r="J418" s="53" t="s">
        <v>50</v>
      </c>
      <c r="K418" s="54"/>
      <c r="L418" s="74"/>
      <c r="M418" s="23"/>
      <c r="N418" s="74">
        <v>629.5</v>
      </c>
      <c r="O418" s="74"/>
      <c r="P418" s="23"/>
      <c r="Q418" s="23">
        <f>SUM(L418:P418)</f>
        <v>629.5</v>
      </c>
      <c r="R418" s="23"/>
      <c r="S418" s="74"/>
      <c r="T418" s="74"/>
      <c r="U418" s="74"/>
      <c r="V418" s="23">
        <f>SUM(R418:U418)</f>
        <v>0</v>
      </c>
      <c r="W418" s="23">
        <f>SUM(Q418+V418)</f>
        <v>629.5</v>
      </c>
      <c r="X418" s="23">
        <f>(Q418/W418)*100</f>
        <v>100</v>
      </c>
      <c r="Y418" s="23">
        <f>(V418/W418)*100</f>
        <v>0</v>
      </c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4"/>
      <c r="J419" s="53" t="s">
        <v>51</v>
      </c>
      <c r="K419" s="54"/>
      <c r="L419" s="74"/>
      <c r="M419" s="23"/>
      <c r="N419" s="74">
        <v>629.5</v>
      </c>
      <c r="O419" s="74"/>
      <c r="P419" s="23"/>
      <c r="Q419" s="23">
        <f>SUM(L419:P419)</f>
        <v>629.5</v>
      </c>
      <c r="R419" s="23"/>
      <c r="S419" s="74"/>
      <c r="T419" s="74"/>
      <c r="U419" s="74"/>
      <c r="V419" s="23">
        <f>SUM(R419:U419)</f>
        <v>0</v>
      </c>
      <c r="W419" s="23">
        <f>SUM(Q419+V419)</f>
        <v>629.5</v>
      </c>
      <c r="X419" s="23">
        <f>(Q419/W419)*100</f>
        <v>100</v>
      </c>
      <c r="Y419" s="23">
        <f>(V419/W419)*100</f>
        <v>0</v>
      </c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4"/>
      <c r="J420" s="53" t="s">
        <v>52</v>
      </c>
      <c r="K420" s="54"/>
      <c r="L420" s="74"/>
      <c r="M420" s="23"/>
      <c r="N420" s="74">
        <f>(N419/N417)*100</f>
        <v>70.31948168007149</v>
      </c>
      <c r="O420" s="74"/>
      <c r="P420" s="23"/>
      <c r="Q420" s="23">
        <f>(Q419/Q417)*100</f>
        <v>70.31948168007149</v>
      </c>
      <c r="R420" s="23"/>
      <c r="S420" s="74"/>
      <c r="T420" s="74"/>
      <c r="U420" s="74"/>
      <c r="V420" s="23"/>
      <c r="W420" s="23">
        <f>(W419/W417)*100</f>
        <v>70.31948168007149</v>
      </c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4"/>
      <c r="J421" s="53" t="s">
        <v>53</v>
      </c>
      <c r="K421" s="54"/>
      <c r="L421" s="74"/>
      <c r="M421" s="23"/>
      <c r="N421" s="74">
        <f>(N419/N418)*100</f>
        <v>100</v>
      </c>
      <c r="O421" s="74"/>
      <c r="P421" s="23"/>
      <c r="Q421" s="23">
        <f>(Q419/Q418)*100</f>
        <v>100</v>
      </c>
      <c r="R421" s="23"/>
      <c r="S421" s="74"/>
      <c r="T421" s="74"/>
      <c r="U421" s="74"/>
      <c r="V421" s="23"/>
      <c r="W421" s="23">
        <f>(W419/W418)*100</f>
        <v>100</v>
      </c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4"/>
      <c r="J422" s="53"/>
      <c r="K422" s="54"/>
      <c r="L422" s="74"/>
      <c r="M422" s="23"/>
      <c r="N422" s="74"/>
      <c r="O422" s="74"/>
      <c r="P422" s="23"/>
      <c r="Q422" s="23"/>
      <c r="R422" s="23"/>
      <c r="S422" s="74"/>
      <c r="T422" s="74"/>
      <c r="U422" s="74"/>
      <c r="V422" s="23"/>
      <c r="W422" s="23"/>
      <c r="X422" s="23"/>
      <c r="Y422" s="23"/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 t="s">
        <v>135</v>
      </c>
      <c r="I423" s="64"/>
      <c r="J423" s="53" t="s">
        <v>136</v>
      </c>
      <c r="K423" s="54"/>
      <c r="L423" s="74"/>
      <c r="M423" s="23"/>
      <c r="N423" s="74"/>
      <c r="O423" s="74"/>
      <c r="P423" s="23"/>
      <c r="Q423" s="23"/>
      <c r="R423" s="23"/>
      <c r="S423" s="74"/>
      <c r="T423" s="74"/>
      <c r="U423" s="74"/>
      <c r="V423" s="23"/>
      <c r="W423" s="23"/>
      <c r="X423" s="23"/>
      <c r="Y423" s="23"/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4"/>
      <c r="J424" s="53" t="s">
        <v>137</v>
      </c>
      <c r="K424" s="54"/>
      <c r="L424" s="74"/>
      <c r="M424" s="23"/>
      <c r="N424" s="74"/>
      <c r="O424" s="74"/>
      <c r="P424" s="23"/>
      <c r="Q424" s="23"/>
      <c r="R424" s="23"/>
      <c r="S424" s="74"/>
      <c r="T424" s="74"/>
      <c r="U424" s="74"/>
      <c r="V424" s="23"/>
      <c r="W424" s="23"/>
      <c r="X424" s="23"/>
      <c r="Y424" s="23"/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4"/>
      <c r="J425" s="53" t="s">
        <v>49</v>
      </c>
      <c r="K425" s="54"/>
      <c r="L425" s="74">
        <f>SUM(L417)</f>
        <v>0</v>
      </c>
      <c r="M425" s="23">
        <f>SUM(M417)</f>
        <v>0</v>
      </c>
      <c r="N425" s="74">
        <f>SUM(N417)</f>
        <v>895.2</v>
      </c>
      <c r="O425" s="74">
        <f>SUM(O417)</f>
        <v>0</v>
      </c>
      <c r="P425" s="23">
        <f>SUM(P417)</f>
        <v>0</v>
      </c>
      <c r="Q425" s="23">
        <f>SUM(L425:P425)</f>
        <v>895.2</v>
      </c>
      <c r="R425" s="23">
        <f aca="true" t="shared" si="71" ref="R425:U427">SUM(R417)</f>
        <v>0</v>
      </c>
      <c r="S425" s="74">
        <f t="shared" si="71"/>
        <v>0</v>
      </c>
      <c r="T425" s="74">
        <f t="shared" si="71"/>
        <v>0</v>
      </c>
      <c r="U425" s="74">
        <f t="shared" si="71"/>
        <v>0</v>
      </c>
      <c r="V425" s="23">
        <f>SUM(R425:U425)</f>
        <v>0</v>
      </c>
      <c r="W425" s="23">
        <f>SUM(Q425+V425)</f>
        <v>895.2</v>
      </c>
      <c r="X425" s="23">
        <f>(Q425/W425)*100</f>
        <v>100</v>
      </c>
      <c r="Y425" s="23">
        <f>(V425/W425)*100</f>
        <v>0</v>
      </c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4"/>
      <c r="J426" s="53" t="s">
        <v>50</v>
      </c>
      <c r="K426" s="54"/>
      <c r="L426" s="74">
        <f aca="true" t="shared" si="72" ref="L426:P427">SUM(L418)</f>
        <v>0</v>
      </c>
      <c r="M426" s="23">
        <f t="shared" si="72"/>
        <v>0</v>
      </c>
      <c r="N426" s="74">
        <f t="shared" si="72"/>
        <v>629.5</v>
      </c>
      <c r="O426" s="74">
        <f t="shared" si="72"/>
        <v>0</v>
      </c>
      <c r="P426" s="23">
        <f t="shared" si="72"/>
        <v>0</v>
      </c>
      <c r="Q426" s="23">
        <f>SUM(L426:P426)</f>
        <v>629.5</v>
      </c>
      <c r="R426" s="23">
        <f t="shared" si="71"/>
        <v>0</v>
      </c>
      <c r="S426" s="74">
        <f t="shared" si="71"/>
        <v>0</v>
      </c>
      <c r="T426" s="74">
        <f t="shared" si="71"/>
        <v>0</v>
      </c>
      <c r="U426" s="74">
        <f t="shared" si="71"/>
        <v>0</v>
      </c>
      <c r="V426" s="23">
        <f>SUM(R426:U426)</f>
        <v>0</v>
      </c>
      <c r="W426" s="23">
        <f>SUM(Q426+V426)</f>
        <v>629.5</v>
      </c>
      <c r="X426" s="23">
        <f>(Q426/W426)*100</f>
        <v>100</v>
      </c>
      <c r="Y426" s="23">
        <f>(V426/W426)*100</f>
        <v>0</v>
      </c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4"/>
      <c r="J427" s="53" t="s">
        <v>51</v>
      </c>
      <c r="K427" s="54"/>
      <c r="L427" s="74">
        <f t="shared" si="72"/>
        <v>0</v>
      </c>
      <c r="M427" s="23">
        <f t="shared" si="72"/>
        <v>0</v>
      </c>
      <c r="N427" s="74">
        <f t="shared" si="72"/>
        <v>629.5</v>
      </c>
      <c r="O427" s="74">
        <f t="shared" si="72"/>
        <v>0</v>
      </c>
      <c r="P427" s="23">
        <f t="shared" si="72"/>
        <v>0</v>
      </c>
      <c r="Q427" s="23">
        <f>SUM(L427:P427)</f>
        <v>629.5</v>
      </c>
      <c r="R427" s="23">
        <f t="shared" si="71"/>
        <v>0</v>
      </c>
      <c r="S427" s="74">
        <f t="shared" si="71"/>
        <v>0</v>
      </c>
      <c r="T427" s="74">
        <f t="shared" si="71"/>
        <v>0</v>
      </c>
      <c r="U427" s="74">
        <f t="shared" si="71"/>
        <v>0</v>
      </c>
      <c r="V427" s="23">
        <f>SUM(R427:U427)</f>
        <v>0</v>
      </c>
      <c r="W427" s="23">
        <f>SUM(Q427+V427)</f>
        <v>629.5</v>
      </c>
      <c r="X427" s="23">
        <f>(Q427/W427)*100</f>
        <v>100</v>
      </c>
      <c r="Y427" s="23">
        <f>(V427/W427)*100</f>
        <v>0</v>
      </c>
      <c r="Z427" s="4"/>
    </row>
    <row r="428" spans="1:26" ht="23.25">
      <c r="A428" s="4"/>
      <c r="B428" s="57"/>
      <c r="C428" s="58"/>
      <c r="D428" s="58"/>
      <c r="E428" s="58"/>
      <c r="F428" s="58"/>
      <c r="G428" s="58"/>
      <c r="H428" s="58"/>
      <c r="I428" s="53"/>
      <c r="J428" s="53" t="s">
        <v>52</v>
      </c>
      <c r="K428" s="54"/>
      <c r="L428" s="21"/>
      <c r="M428" s="21"/>
      <c r="N428" s="21">
        <f>(N427/N425)*100</f>
        <v>70.31948168007149</v>
      </c>
      <c r="O428" s="21"/>
      <c r="P428" s="21"/>
      <c r="Q428" s="21">
        <f>(Q427/Q425)*100</f>
        <v>70.31948168007149</v>
      </c>
      <c r="R428" s="21"/>
      <c r="S428" s="21"/>
      <c r="T428" s="21"/>
      <c r="U428" s="21"/>
      <c r="V428" s="21"/>
      <c r="W428" s="21">
        <f>(W427/W425)*100</f>
        <v>70.31948168007149</v>
      </c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4"/>
      <c r="J429" s="53" t="s">
        <v>53</v>
      </c>
      <c r="K429" s="54"/>
      <c r="L429" s="74"/>
      <c r="M429" s="23"/>
      <c r="N429" s="74">
        <f>(N427/N426)*100</f>
        <v>100</v>
      </c>
      <c r="O429" s="74"/>
      <c r="P429" s="23"/>
      <c r="Q429" s="23">
        <f>(Q427/Q426)*100</f>
        <v>100</v>
      </c>
      <c r="R429" s="23"/>
      <c r="S429" s="74"/>
      <c r="T429" s="74"/>
      <c r="U429" s="74"/>
      <c r="V429" s="23"/>
      <c r="W429" s="23">
        <f>(W427/W426)*100</f>
        <v>100</v>
      </c>
      <c r="X429" s="23"/>
      <c r="Y429" s="23"/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4"/>
      <c r="J430" s="53"/>
      <c r="K430" s="54"/>
      <c r="L430" s="74"/>
      <c r="M430" s="23"/>
      <c r="N430" s="74"/>
      <c r="O430" s="74"/>
      <c r="P430" s="23"/>
      <c r="Q430" s="23"/>
      <c r="R430" s="23"/>
      <c r="S430" s="74"/>
      <c r="T430" s="74"/>
      <c r="U430" s="74"/>
      <c r="V430" s="23"/>
      <c r="W430" s="23"/>
      <c r="X430" s="23"/>
      <c r="Y430" s="23"/>
      <c r="Z430" s="4"/>
    </row>
    <row r="431" spans="1:26" ht="23.25">
      <c r="A431" s="4"/>
      <c r="B431" s="51"/>
      <c r="C431" s="51"/>
      <c r="D431" s="51"/>
      <c r="E431" s="51"/>
      <c r="F431" s="51"/>
      <c r="G431" s="51" t="s">
        <v>152</v>
      </c>
      <c r="H431" s="51"/>
      <c r="I431" s="64"/>
      <c r="J431" s="53" t="s">
        <v>153</v>
      </c>
      <c r="K431" s="54"/>
      <c r="L431" s="74"/>
      <c r="M431" s="23"/>
      <c r="N431" s="74"/>
      <c r="O431" s="74"/>
      <c r="P431" s="23"/>
      <c r="Q431" s="23"/>
      <c r="R431" s="23"/>
      <c r="S431" s="74"/>
      <c r="T431" s="74"/>
      <c r="U431" s="74"/>
      <c r="V431" s="23"/>
      <c r="W431" s="23"/>
      <c r="X431" s="23"/>
      <c r="Y431" s="23"/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4"/>
      <c r="J432" s="53" t="s">
        <v>154</v>
      </c>
      <c r="K432" s="54"/>
      <c r="L432" s="74"/>
      <c r="M432" s="23"/>
      <c r="N432" s="74"/>
      <c r="O432" s="74"/>
      <c r="P432" s="23"/>
      <c r="Q432" s="23"/>
      <c r="R432" s="23"/>
      <c r="S432" s="74"/>
      <c r="T432" s="74"/>
      <c r="U432" s="74"/>
      <c r="V432" s="23"/>
      <c r="W432" s="23"/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4"/>
      <c r="J433" s="53" t="s">
        <v>49</v>
      </c>
      <c r="K433" s="54"/>
      <c r="L433" s="74"/>
      <c r="M433" s="23"/>
      <c r="N433" s="74">
        <v>677</v>
      </c>
      <c r="O433" s="74"/>
      <c r="P433" s="23"/>
      <c r="Q433" s="23">
        <f>SUM(L433:P433)</f>
        <v>677</v>
      </c>
      <c r="R433" s="23"/>
      <c r="S433" s="74"/>
      <c r="T433" s="74"/>
      <c r="U433" s="74"/>
      <c r="V433" s="23">
        <f>SUM(R433:U433)</f>
        <v>0</v>
      </c>
      <c r="W433" s="23">
        <f>SUM(Q433+V433)</f>
        <v>677</v>
      </c>
      <c r="X433" s="23">
        <f>(Q433/W433)*100</f>
        <v>100</v>
      </c>
      <c r="Y433" s="23">
        <f>(V433/W433)*100</f>
        <v>0</v>
      </c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4"/>
      <c r="J434" s="53" t="s">
        <v>50</v>
      </c>
      <c r="K434" s="54"/>
      <c r="L434" s="74"/>
      <c r="M434" s="23"/>
      <c r="N434" s="74">
        <v>732.8</v>
      </c>
      <c r="O434" s="74"/>
      <c r="P434" s="23"/>
      <c r="Q434" s="23">
        <f>SUM(L434:P434)</f>
        <v>732.8</v>
      </c>
      <c r="R434" s="23"/>
      <c r="S434" s="74"/>
      <c r="T434" s="74"/>
      <c r="U434" s="74"/>
      <c r="V434" s="23">
        <f>SUM(R434:U434)</f>
        <v>0</v>
      </c>
      <c r="W434" s="23">
        <f>SUM(Q434+V434)</f>
        <v>732.8</v>
      </c>
      <c r="X434" s="23">
        <f>(Q434/W434)*100</f>
        <v>100</v>
      </c>
      <c r="Y434" s="23">
        <f>(V434/W434)*100</f>
        <v>0</v>
      </c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4"/>
      <c r="J435" s="53" t="s">
        <v>51</v>
      </c>
      <c r="K435" s="54"/>
      <c r="L435" s="74"/>
      <c r="M435" s="23"/>
      <c r="N435" s="74">
        <v>639</v>
      </c>
      <c r="O435" s="74"/>
      <c r="P435" s="23"/>
      <c r="Q435" s="23">
        <f>SUM(L435:P435)</f>
        <v>639</v>
      </c>
      <c r="R435" s="23"/>
      <c r="S435" s="74"/>
      <c r="T435" s="74"/>
      <c r="U435" s="74"/>
      <c r="V435" s="23">
        <f>SUM(R435:U435)</f>
        <v>0</v>
      </c>
      <c r="W435" s="23">
        <f>SUM(Q435+V435)</f>
        <v>639</v>
      </c>
      <c r="X435" s="23">
        <f>(Q435/W435)*100</f>
        <v>100</v>
      </c>
      <c r="Y435" s="23">
        <f>(V435/W435)*100</f>
        <v>0</v>
      </c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4"/>
      <c r="J436" s="53" t="s">
        <v>52</v>
      </c>
      <c r="K436" s="54"/>
      <c r="L436" s="74"/>
      <c r="M436" s="23"/>
      <c r="N436" s="74">
        <f>(N435/N433)*100</f>
        <v>94.38700147710487</v>
      </c>
      <c r="O436" s="74"/>
      <c r="P436" s="23"/>
      <c r="Q436" s="23">
        <f>(Q435/Q433)*100</f>
        <v>94.38700147710487</v>
      </c>
      <c r="R436" s="23"/>
      <c r="S436" s="74"/>
      <c r="T436" s="74"/>
      <c r="U436" s="74"/>
      <c r="V436" s="23"/>
      <c r="W436" s="23">
        <f>(W435/W433)*100</f>
        <v>94.38700147710487</v>
      </c>
      <c r="X436" s="23"/>
      <c r="Y436" s="23"/>
      <c r="Z436" s="4"/>
    </row>
    <row r="437" spans="1:26" ht="23.25">
      <c r="A437" s="4"/>
      <c r="B437" s="57"/>
      <c r="C437" s="58"/>
      <c r="D437" s="58"/>
      <c r="E437" s="58"/>
      <c r="F437" s="58"/>
      <c r="G437" s="58"/>
      <c r="H437" s="58"/>
      <c r="I437" s="53"/>
      <c r="J437" s="53" t="s">
        <v>53</v>
      </c>
      <c r="K437" s="54"/>
      <c r="L437" s="21"/>
      <c r="M437" s="21"/>
      <c r="N437" s="21">
        <f>(N435/N434)*100</f>
        <v>87.19978165938865</v>
      </c>
      <c r="O437" s="21"/>
      <c r="P437" s="21"/>
      <c r="Q437" s="21">
        <f>(Q435/Q434)*100</f>
        <v>87.19978165938865</v>
      </c>
      <c r="R437" s="21"/>
      <c r="S437" s="21"/>
      <c r="T437" s="21"/>
      <c r="U437" s="21"/>
      <c r="V437" s="21"/>
      <c r="W437" s="21">
        <f>(W435/W434)*100</f>
        <v>87.19978165938865</v>
      </c>
      <c r="X437" s="21"/>
      <c r="Y437" s="21"/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4"/>
      <c r="J438" s="53"/>
      <c r="K438" s="54"/>
      <c r="L438" s="74"/>
      <c r="M438" s="23"/>
      <c r="N438" s="74"/>
      <c r="O438" s="74"/>
      <c r="P438" s="23"/>
      <c r="Q438" s="23"/>
      <c r="R438" s="23"/>
      <c r="S438" s="74"/>
      <c r="T438" s="74"/>
      <c r="U438" s="74"/>
      <c r="V438" s="23"/>
      <c r="W438" s="23"/>
      <c r="X438" s="23"/>
      <c r="Y438" s="23"/>
      <c r="Z438" s="4"/>
    </row>
    <row r="439" spans="1:26" ht="23.25">
      <c r="A439" s="4"/>
      <c r="B439" s="51"/>
      <c r="C439" s="51"/>
      <c r="D439" s="51"/>
      <c r="E439" s="51"/>
      <c r="F439" s="51"/>
      <c r="G439" s="51" t="s">
        <v>155</v>
      </c>
      <c r="H439" s="51"/>
      <c r="I439" s="64"/>
      <c r="J439" s="53" t="s">
        <v>156</v>
      </c>
      <c r="K439" s="54"/>
      <c r="L439" s="74"/>
      <c r="M439" s="23"/>
      <c r="N439" s="74"/>
      <c r="O439" s="74"/>
      <c r="P439" s="23"/>
      <c r="Q439" s="23"/>
      <c r="R439" s="23"/>
      <c r="S439" s="74"/>
      <c r="T439" s="74"/>
      <c r="U439" s="74"/>
      <c r="V439" s="23"/>
      <c r="W439" s="23"/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4"/>
      <c r="J440" s="53" t="s">
        <v>157</v>
      </c>
      <c r="K440" s="54"/>
      <c r="L440" s="74"/>
      <c r="M440" s="23"/>
      <c r="N440" s="74"/>
      <c r="O440" s="74"/>
      <c r="P440" s="23"/>
      <c r="Q440" s="23"/>
      <c r="R440" s="23"/>
      <c r="S440" s="74"/>
      <c r="T440" s="74"/>
      <c r="U440" s="74"/>
      <c r="V440" s="23"/>
      <c r="W440" s="23"/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4"/>
      <c r="J441" s="53" t="s">
        <v>49</v>
      </c>
      <c r="K441" s="54"/>
      <c r="L441" s="74"/>
      <c r="M441" s="23"/>
      <c r="N441" s="74">
        <v>28</v>
      </c>
      <c r="O441" s="74"/>
      <c r="P441" s="23"/>
      <c r="Q441" s="23">
        <f>SUM(L441:P441)</f>
        <v>28</v>
      </c>
      <c r="R441" s="23"/>
      <c r="S441" s="74"/>
      <c r="T441" s="74"/>
      <c r="U441" s="74"/>
      <c r="V441" s="23">
        <f>SUM(R441:U441)</f>
        <v>0</v>
      </c>
      <c r="W441" s="23">
        <f>SUM(Q441+V441)</f>
        <v>28</v>
      </c>
      <c r="X441" s="23">
        <f>(Q441/W441)*100</f>
        <v>100</v>
      </c>
      <c r="Y441" s="23">
        <f>(V441/W441)*100</f>
        <v>0</v>
      </c>
      <c r="Z441" s="4"/>
    </row>
    <row r="442" spans="1:26" ht="23.25">
      <c r="A442" s="4"/>
      <c r="B442" s="57"/>
      <c r="C442" s="57"/>
      <c r="D442" s="57"/>
      <c r="E442" s="57"/>
      <c r="F442" s="57"/>
      <c r="G442" s="57"/>
      <c r="H442" s="57"/>
      <c r="I442" s="64"/>
      <c r="J442" s="53" t="s">
        <v>50</v>
      </c>
      <c r="K442" s="54"/>
      <c r="L442" s="74"/>
      <c r="M442" s="23"/>
      <c r="N442" s="74">
        <v>28</v>
      </c>
      <c r="O442" s="74"/>
      <c r="P442" s="23"/>
      <c r="Q442" s="23">
        <f>SUM(L442:P442)</f>
        <v>28</v>
      </c>
      <c r="R442" s="23"/>
      <c r="S442" s="74"/>
      <c r="T442" s="74"/>
      <c r="U442" s="74"/>
      <c r="V442" s="23">
        <f>SUM(R442:U442)</f>
        <v>0</v>
      </c>
      <c r="W442" s="23">
        <f>SUM(Q442+V442)</f>
        <v>28</v>
      </c>
      <c r="X442" s="23">
        <f>(Q442/W442)*100</f>
        <v>100</v>
      </c>
      <c r="Y442" s="23">
        <f>(V442/W442)*100</f>
        <v>0</v>
      </c>
      <c r="Z442" s="4"/>
    </row>
    <row r="443" spans="1:26" ht="23.25">
      <c r="A443" s="4"/>
      <c r="B443" s="57"/>
      <c r="C443" s="58"/>
      <c r="D443" s="58"/>
      <c r="E443" s="58"/>
      <c r="F443" s="58"/>
      <c r="G443" s="58"/>
      <c r="H443" s="58"/>
      <c r="I443" s="53"/>
      <c r="J443" s="53" t="s">
        <v>51</v>
      </c>
      <c r="K443" s="54"/>
      <c r="L443" s="21"/>
      <c r="M443" s="21"/>
      <c r="N443" s="21">
        <v>23.5</v>
      </c>
      <c r="O443" s="21"/>
      <c r="P443" s="21"/>
      <c r="Q443" s="21">
        <f>SUM(L443:P443)</f>
        <v>23.5</v>
      </c>
      <c r="R443" s="21"/>
      <c r="S443" s="21"/>
      <c r="T443" s="21"/>
      <c r="U443" s="21"/>
      <c r="V443" s="21">
        <f>SUM(R443:U443)</f>
        <v>0</v>
      </c>
      <c r="W443" s="21">
        <f>SUM(Q443+V443)</f>
        <v>23.5</v>
      </c>
      <c r="X443" s="21">
        <f>(Q443/W443)*100</f>
        <v>100</v>
      </c>
      <c r="Y443" s="21">
        <f>(V443/W443)*100</f>
        <v>0</v>
      </c>
      <c r="Z443" s="4"/>
    </row>
    <row r="444" spans="1:26" ht="23.25">
      <c r="A444" s="4"/>
      <c r="B444" s="57"/>
      <c r="C444" s="57"/>
      <c r="D444" s="57"/>
      <c r="E444" s="57"/>
      <c r="F444" s="57"/>
      <c r="G444" s="57"/>
      <c r="H444" s="57"/>
      <c r="I444" s="64"/>
      <c r="J444" s="53" t="s">
        <v>52</v>
      </c>
      <c r="K444" s="54"/>
      <c r="L444" s="74"/>
      <c r="M444" s="23"/>
      <c r="N444" s="74">
        <f>(N443/N441)*100</f>
        <v>83.92857142857143</v>
      </c>
      <c r="O444" s="74"/>
      <c r="P444" s="23"/>
      <c r="Q444" s="23">
        <f>(Q443/Q441)*100</f>
        <v>83.92857142857143</v>
      </c>
      <c r="R444" s="23"/>
      <c r="S444" s="74"/>
      <c r="T444" s="74"/>
      <c r="U444" s="74"/>
      <c r="V444" s="23"/>
      <c r="W444" s="23">
        <f>(W443/W441)*100</f>
        <v>83.92857142857143</v>
      </c>
      <c r="X444" s="23"/>
      <c r="Y444" s="23"/>
      <c r="Z444" s="4"/>
    </row>
    <row r="445" spans="1:26" ht="23.25">
      <c r="A445" s="4"/>
      <c r="B445" s="57"/>
      <c r="C445" s="57"/>
      <c r="D445" s="57"/>
      <c r="E445" s="57"/>
      <c r="F445" s="57"/>
      <c r="G445" s="57"/>
      <c r="H445" s="57"/>
      <c r="I445" s="64"/>
      <c r="J445" s="53" t="s">
        <v>53</v>
      </c>
      <c r="K445" s="54"/>
      <c r="L445" s="74"/>
      <c r="M445" s="23"/>
      <c r="N445" s="74">
        <f>(N443/N442)*100</f>
        <v>83.92857142857143</v>
      </c>
      <c r="O445" s="74"/>
      <c r="P445" s="23"/>
      <c r="Q445" s="23">
        <f>(Q443/Q442)*100</f>
        <v>83.92857142857143</v>
      </c>
      <c r="R445" s="23"/>
      <c r="S445" s="74"/>
      <c r="T445" s="74"/>
      <c r="U445" s="74"/>
      <c r="V445" s="23"/>
      <c r="W445" s="23">
        <f>(W443/W442)*100</f>
        <v>83.92857142857143</v>
      </c>
      <c r="X445" s="23"/>
      <c r="Y445" s="23"/>
      <c r="Z445" s="4"/>
    </row>
    <row r="446" spans="1:26" ht="23.25">
      <c r="A446" s="4"/>
      <c r="B446" s="57"/>
      <c r="C446" s="57"/>
      <c r="D446" s="57"/>
      <c r="E446" s="57"/>
      <c r="F446" s="57"/>
      <c r="G446" s="57"/>
      <c r="H446" s="57"/>
      <c r="I446" s="64"/>
      <c r="J446" s="53"/>
      <c r="K446" s="54"/>
      <c r="L446" s="74"/>
      <c r="M446" s="23"/>
      <c r="N446" s="74"/>
      <c r="O446" s="74"/>
      <c r="P446" s="23"/>
      <c r="Q446" s="23"/>
      <c r="R446" s="23"/>
      <c r="S446" s="74"/>
      <c r="T446" s="74"/>
      <c r="U446" s="74"/>
      <c r="V446" s="23"/>
      <c r="W446" s="23"/>
      <c r="X446" s="23"/>
      <c r="Y446" s="23"/>
      <c r="Z446" s="4"/>
    </row>
    <row r="447" spans="1:26" ht="23.25">
      <c r="A447" s="4"/>
      <c r="B447" s="57"/>
      <c r="C447" s="57"/>
      <c r="D447" s="57"/>
      <c r="E447" s="57"/>
      <c r="F447" s="57"/>
      <c r="G447" s="57" t="s">
        <v>158</v>
      </c>
      <c r="H447" s="57"/>
      <c r="I447" s="64"/>
      <c r="J447" s="53" t="s">
        <v>159</v>
      </c>
      <c r="K447" s="54"/>
      <c r="L447" s="74"/>
      <c r="M447" s="23"/>
      <c r="N447" s="74"/>
      <c r="O447" s="74"/>
      <c r="P447" s="23"/>
      <c r="Q447" s="23"/>
      <c r="R447" s="23"/>
      <c r="S447" s="74"/>
      <c r="T447" s="74"/>
      <c r="U447" s="74"/>
      <c r="V447" s="23"/>
      <c r="W447" s="23"/>
      <c r="X447" s="23"/>
      <c r="Y447" s="23"/>
      <c r="Z447" s="4"/>
    </row>
    <row r="448" spans="1:26" ht="23.25">
      <c r="A448" s="4"/>
      <c r="B448" s="57"/>
      <c r="C448" s="57"/>
      <c r="D448" s="57"/>
      <c r="E448" s="57"/>
      <c r="F448" s="57"/>
      <c r="G448" s="57"/>
      <c r="H448" s="57"/>
      <c r="I448" s="64"/>
      <c r="J448" s="53" t="s">
        <v>160</v>
      </c>
      <c r="K448" s="54"/>
      <c r="L448" s="74"/>
      <c r="M448" s="23"/>
      <c r="N448" s="74"/>
      <c r="O448" s="74"/>
      <c r="P448" s="23"/>
      <c r="Q448" s="23"/>
      <c r="R448" s="23"/>
      <c r="S448" s="74"/>
      <c r="T448" s="74"/>
      <c r="U448" s="74"/>
      <c r="V448" s="23"/>
      <c r="W448" s="23"/>
      <c r="X448" s="23"/>
      <c r="Y448" s="23"/>
      <c r="Z448" s="4"/>
    </row>
    <row r="449" spans="1:26" ht="23.25">
      <c r="A449" s="4"/>
      <c r="B449" s="57"/>
      <c r="C449" s="57"/>
      <c r="D449" s="57"/>
      <c r="E449" s="57"/>
      <c r="F449" s="57"/>
      <c r="G449" s="57"/>
      <c r="H449" s="57"/>
      <c r="I449" s="64"/>
      <c r="J449" s="53" t="s">
        <v>49</v>
      </c>
      <c r="K449" s="54"/>
      <c r="L449" s="74"/>
      <c r="M449" s="23"/>
      <c r="N449" s="74">
        <v>559.5</v>
      </c>
      <c r="O449" s="74"/>
      <c r="P449" s="23"/>
      <c r="Q449" s="23">
        <f>SUM(L449:P449)</f>
        <v>559.5</v>
      </c>
      <c r="R449" s="23"/>
      <c r="S449" s="74"/>
      <c r="T449" s="74"/>
      <c r="U449" s="74"/>
      <c r="V449" s="23">
        <f>SUM(R449:U449)</f>
        <v>0</v>
      </c>
      <c r="W449" s="23">
        <f>SUM(Q449+V449)</f>
        <v>559.5</v>
      </c>
      <c r="X449" s="23">
        <f>(Q449/W449)*100</f>
        <v>100</v>
      </c>
      <c r="Y449" s="23">
        <f>(V449/W449)*100</f>
        <v>0</v>
      </c>
      <c r="Z449" s="4"/>
    </row>
    <row r="450" spans="1:26" ht="23.25">
      <c r="A450" s="4"/>
      <c r="B450" s="65"/>
      <c r="C450" s="65"/>
      <c r="D450" s="65"/>
      <c r="E450" s="65"/>
      <c r="F450" s="65"/>
      <c r="G450" s="65"/>
      <c r="H450" s="65"/>
      <c r="I450" s="66"/>
      <c r="J450" s="62"/>
      <c r="K450" s="63"/>
      <c r="L450" s="75"/>
      <c r="M450" s="76"/>
      <c r="N450" s="75"/>
      <c r="O450" s="75"/>
      <c r="P450" s="76"/>
      <c r="Q450" s="76"/>
      <c r="R450" s="76"/>
      <c r="S450" s="75"/>
      <c r="T450" s="75"/>
      <c r="U450" s="75"/>
      <c r="V450" s="76"/>
      <c r="W450" s="76"/>
      <c r="X450" s="76"/>
      <c r="Y450" s="76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406</v>
      </c>
      <c r="Z452" s="4"/>
    </row>
    <row r="453" spans="1:26" ht="23.25">
      <c r="A453" s="4"/>
      <c r="B453" s="67" t="s">
        <v>40</v>
      </c>
      <c r="C453" s="68"/>
      <c r="D453" s="68"/>
      <c r="E453" s="68"/>
      <c r="F453" s="68"/>
      <c r="G453" s="68"/>
      <c r="H453" s="69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42</v>
      </c>
      <c r="X453" s="13"/>
      <c r="Y453" s="16"/>
      <c r="Z453" s="4"/>
    </row>
    <row r="454" spans="1:26" ht="23.25">
      <c r="A454" s="4"/>
      <c r="B454" s="17" t="s">
        <v>41</v>
      </c>
      <c r="C454" s="18"/>
      <c r="D454" s="18"/>
      <c r="E454" s="18"/>
      <c r="F454" s="18"/>
      <c r="G454" s="18"/>
      <c r="H454" s="70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39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4"/>
      <c r="J458" s="53"/>
      <c r="K458" s="54"/>
      <c r="L458" s="22"/>
      <c r="M458" s="23"/>
      <c r="N458" s="24"/>
      <c r="O458" s="3"/>
      <c r="P458" s="27"/>
      <c r="Q458" s="27"/>
      <c r="R458" s="23"/>
      <c r="S458" s="24"/>
      <c r="T458" s="22"/>
      <c r="U458" s="73"/>
      <c r="V458" s="27"/>
      <c r="W458" s="27"/>
      <c r="X458" s="27"/>
      <c r="Y458" s="23"/>
      <c r="Z458" s="4"/>
    </row>
    <row r="459" spans="1:26" ht="23.25">
      <c r="A459" s="4"/>
      <c r="B459" s="51" t="s">
        <v>47</v>
      </c>
      <c r="C459" s="51" t="s">
        <v>54</v>
      </c>
      <c r="D459" s="51" t="s">
        <v>56</v>
      </c>
      <c r="E459" s="51"/>
      <c r="F459" s="51" t="s">
        <v>125</v>
      </c>
      <c r="G459" s="51" t="s">
        <v>158</v>
      </c>
      <c r="H459" s="51"/>
      <c r="I459" s="64"/>
      <c r="J459" s="55" t="s">
        <v>50</v>
      </c>
      <c r="K459" s="56"/>
      <c r="L459" s="74"/>
      <c r="M459" s="74"/>
      <c r="N459" s="74">
        <v>221.8</v>
      </c>
      <c r="O459" s="74"/>
      <c r="P459" s="74"/>
      <c r="Q459" s="74">
        <f>SUM(L459:P459)</f>
        <v>221.8</v>
      </c>
      <c r="R459" s="74"/>
      <c r="S459" s="74"/>
      <c r="T459" s="74"/>
      <c r="U459" s="77"/>
      <c r="V459" s="23">
        <f>SUM(R459:U459)</f>
        <v>0</v>
      </c>
      <c r="W459" s="23">
        <f>SUM(Q459+V459)</f>
        <v>221.8</v>
      </c>
      <c r="X459" s="23">
        <f>(Q459/W459)*100</f>
        <v>100</v>
      </c>
      <c r="Y459" s="23">
        <f>(V459/W459)*100</f>
        <v>0</v>
      </c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4"/>
      <c r="J460" s="55" t="s">
        <v>51</v>
      </c>
      <c r="K460" s="56"/>
      <c r="L460" s="74"/>
      <c r="M460" s="74"/>
      <c r="N460" s="74">
        <v>57.8</v>
      </c>
      <c r="O460" s="74"/>
      <c r="P460" s="74"/>
      <c r="Q460" s="74">
        <f>SUM(L460:P460)</f>
        <v>57.8</v>
      </c>
      <c r="R460" s="74"/>
      <c r="S460" s="74"/>
      <c r="T460" s="74"/>
      <c r="U460" s="74"/>
      <c r="V460" s="23">
        <f>SUM(R460:U460)</f>
        <v>0</v>
      </c>
      <c r="W460" s="23">
        <f>SUM(Q460+V460)</f>
        <v>57.8</v>
      </c>
      <c r="X460" s="23">
        <f>(Q460/W460)*100</f>
        <v>100</v>
      </c>
      <c r="Y460" s="23">
        <f>(V460/W460)*100</f>
        <v>0</v>
      </c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4"/>
      <c r="J461" s="53" t="s">
        <v>52</v>
      </c>
      <c r="K461" s="54"/>
      <c r="L461" s="74"/>
      <c r="M461" s="74"/>
      <c r="N461" s="74">
        <f>(N460/N449)*100</f>
        <v>10.33065236818588</v>
      </c>
      <c r="O461" s="74"/>
      <c r="P461" s="74"/>
      <c r="Q461" s="23">
        <f>(Q460/Q449)*100</f>
        <v>10.33065236818588</v>
      </c>
      <c r="R461" s="74"/>
      <c r="S461" s="74"/>
      <c r="T461" s="74"/>
      <c r="U461" s="74"/>
      <c r="V461" s="23"/>
      <c r="W461" s="23">
        <f>(W460/W449)*100</f>
        <v>10.33065236818588</v>
      </c>
      <c r="X461" s="23"/>
      <c r="Y461" s="23"/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4"/>
      <c r="J462" s="53" t="s">
        <v>53</v>
      </c>
      <c r="K462" s="54"/>
      <c r="L462" s="74"/>
      <c r="M462" s="23"/>
      <c r="N462" s="74">
        <f>(N460/N459)*100</f>
        <v>26.0595130748422</v>
      </c>
      <c r="O462" s="74"/>
      <c r="P462" s="23"/>
      <c r="Q462" s="23">
        <f>(Q460/Q459)*100</f>
        <v>26.0595130748422</v>
      </c>
      <c r="R462" s="23"/>
      <c r="S462" s="74"/>
      <c r="T462" s="74"/>
      <c r="U462" s="74"/>
      <c r="V462" s="23"/>
      <c r="W462" s="23">
        <f>(W460/W459)*100</f>
        <v>26.0595130748422</v>
      </c>
      <c r="X462" s="23"/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4"/>
      <c r="J463" s="53"/>
      <c r="K463" s="54"/>
      <c r="L463" s="74"/>
      <c r="M463" s="23"/>
      <c r="N463" s="74"/>
      <c r="O463" s="74"/>
      <c r="P463" s="23"/>
      <c r="Q463" s="23"/>
      <c r="R463" s="23"/>
      <c r="S463" s="74"/>
      <c r="T463" s="74"/>
      <c r="U463" s="74"/>
      <c r="V463" s="23"/>
      <c r="W463" s="23"/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 t="s">
        <v>161</v>
      </c>
      <c r="H464" s="51"/>
      <c r="I464" s="64"/>
      <c r="J464" s="53" t="s">
        <v>162</v>
      </c>
      <c r="K464" s="54"/>
      <c r="L464" s="74"/>
      <c r="M464" s="23"/>
      <c r="N464" s="74"/>
      <c r="O464" s="74"/>
      <c r="P464" s="23"/>
      <c r="Q464" s="23"/>
      <c r="R464" s="23"/>
      <c r="S464" s="74"/>
      <c r="T464" s="74"/>
      <c r="U464" s="74"/>
      <c r="V464" s="23"/>
      <c r="W464" s="23"/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4"/>
      <c r="J465" s="53" t="s">
        <v>163</v>
      </c>
      <c r="K465" s="54"/>
      <c r="L465" s="74"/>
      <c r="M465" s="23"/>
      <c r="N465" s="74"/>
      <c r="O465" s="74"/>
      <c r="P465" s="23"/>
      <c r="Q465" s="23"/>
      <c r="R465" s="23"/>
      <c r="S465" s="74"/>
      <c r="T465" s="74"/>
      <c r="U465" s="74"/>
      <c r="V465" s="23"/>
      <c r="W465" s="23"/>
      <c r="X465" s="23"/>
      <c r="Y465" s="23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4"/>
      <c r="J466" s="53" t="s">
        <v>49</v>
      </c>
      <c r="K466" s="54"/>
      <c r="L466" s="74"/>
      <c r="M466" s="23"/>
      <c r="N466" s="74">
        <v>447.6</v>
      </c>
      <c r="O466" s="74"/>
      <c r="P466" s="23"/>
      <c r="Q466" s="23">
        <f>SUM(L466:P466)</f>
        <v>447.6</v>
      </c>
      <c r="R466" s="23"/>
      <c r="S466" s="74"/>
      <c r="T466" s="74"/>
      <c r="U466" s="74"/>
      <c r="V466" s="23">
        <f>SUM(R466:U466)</f>
        <v>0</v>
      </c>
      <c r="W466" s="23">
        <f>SUM(Q466+V466)</f>
        <v>447.6</v>
      </c>
      <c r="X466" s="23">
        <f>(Q466/W466)*100</f>
        <v>100</v>
      </c>
      <c r="Y466" s="23">
        <f>(V466/W466)*100</f>
        <v>0</v>
      </c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4"/>
      <c r="J467" s="53" t="s">
        <v>50</v>
      </c>
      <c r="K467" s="54"/>
      <c r="L467" s="74"/>
      <c r="M467" s="23"/>
      <c r="N467" s="74">
        <v>325.9</v>
      </c>
      <c r="O467" s="74"/>
      <c r="P467" s="23"/>
      <c r="Q467" s="23">
        <f>SUM(L467:P467)</f>
        <v>325.9</v>
      </c>
      <c r="R467" s="23"/>
      <c r="S467" s="74"/>
      <c r="T467" s="74"/>
      <c r="U467" s="74"/>
      <c r="V467" s="23">
        <f>SUM(R467:U467)</f>
        <v>0</v>
      </c>
      <c r="W467" s="23">
        <f>SUM(Q467+V467)</f>
        <v>325.9</v>
      </c>
      <c r="X467" s="23">
        <f>(Q467/W467)*100</f>
        <v>100</v>
      </c>
      <c r="Y467" s="23">
        <f>(V467/W467)*100</f>
        <v>0</v>
      </c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4"/>
      <c r="J468" s="53" t="s">
        <v>51</v>
      </c>
      <c r="K468" s="54"/>
      <c r="L468" s="74"/>
      <c r="M468" s="23"/>
      <c r="N468" s="74">
        <v>278.8</v>
      </c>
      <c r="O468" s="74"/>
      <c r="P468" s="23"/>
      <c r="Q468" s="23">
        <f>SUM(L468:P468)</f>
        <v>278.8</v>
      </c>
      <c r="R468" s="23"/>
      <c r="S468" s="74"/>
      <c r="T468" s="74"/>
      <c r="U468" s="74"/>
      <c r="V468" s="23">
        <f>SUM(R468:U468)</f>
        <v>0</v>
      </c>
      <c r="W468" s="23">
        <f>SUM(Q468+V468)</f>
        <v>278.8</v>
      </c>
      <c r="X468" s="23">
        <f>(Q468/W468)*100</f>
        <v>100</v>
      </c>
      <c r="Y468" s="23">
        <f>(V468/W468)*100</f>
        <v>0</v>
      </c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4"/>
      <c r="J469" s="53" t="s">
        <v>52</v>
      </c>
      <c r="K469" s="54"/>
      <c r="L469" s="74"/>
      <c r="M469" s="23"/>
      <c r="N469" s="74">
        <f>(N468/N466)*100</f>
        <v>62.287756925826635</v>
      </c>
      <c r="O469" s="74"/>
      <c r="P469" s="23"/>
      <c r="Q469" s="23">
        <f>(Q468/Q466)*100</f>
        <v>62.287756925826635</v>
      </c>
      <c r="R469" s="23"/>
      <c r="S469" s="74"/>
      <c r="T469" s="74"/>
      <c r="U469" s="74"/>
      <c r="V469" s="23"/>
      <c r="W469" s="23">
        <f>(W468/W466)*100</f>
        <v>62.287756925826635</v>
      </c>
      <c r="X469" s="23"/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4"/>
      <c r="J470" s="53" t="s">
        <v>53</v>
      </c>
      <c r="K470" s="54"/>
      <c r="L470" s="74"/>
      <c r="M470" s="23"/>
      <c r="N470" s="74">
        <f>(N468/N467)*100</f>
        <v>85.54771402270636</v>
      </c>
      <c r="O470" s="74"/>
      <c r="P470" s="23"/>
      <c r="Q470" s="23">
        <f>(Q468/Q467)*100</f>
        <v>85.54771402270636</v>
      </c>
      <c r="R470" s="23"/>
      <c r="S470" s="74"/>
      <c r="T470" s="74"/>
      <c r="U470" s="74"/>
      <c r="V470" s="23"/>
      <c r="W470" s="23">
        <f>(W468/W467)*100</f>
        <v>85.54771402270636</v>
      </c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4"/>
      <c r="J471" s="53"/>
      <c r="K471" s="54"/>
      <c r="L471" s="74"/>
      <c r="M471" s="23"/>
      <c r="N471" s="74"/>
      <c r="O471" s="74"/>
      <c r="P471" s="23"/>
      <c r="Q471" s="23"/>
      <c r="R471" s="23"/>
      <c r="S471" s="74"/>
      <c r="T471" s="74"/>
      <c r="U471" s="74"/>
      <c r="V471" s="23"/>
      <c r="W471" s="23"/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/>
      <c r="G472" s="51" t="s">
        <v>164</v>
      </c>
      <c r="H472" s="51"/>
      <c r="I472" s="64"/>
      <c r="J472" s="53" t="s">
        <v>165</v>
      </c>
      <c r="K472" s="54"/>
      <c r="L472" s="74"/>
      <c r="M472" s="23"/>
      <c r="N472" s="74"/>
      <c r="O472" s="74"/>
      <c r="P472" s="23"/>
      <c r="Q472" s="23"/>
      <c r="R472" s="23"/>
      <c r="S472" s="74"/>
      <c r="T472" s="74"/>
      <c r="U472" s="74"/>
      <c r="V472" s="23"/>
      <c r="W472" s="23"/>
      <c r="X472" s="23"/>
      <c r="Y472" s="23"/>
      <c r="Z472" s="4"/>
    </row>
    <row r="473" spans="1:26" ht="23.25">
      <c r="A473" s="4"/>
      <c r="B473" s="57"/>
      <c r="C473" s="58"/>
      <c r="D473" s="58"/>
      <c r="E473" s="58"/>
      <c r="F473" s="58"/>
      <c r="G473" s="58"/>
      <c r="H473" s="58"/>
      <c r="I473" s="53"/>
      <c r="J473" s="53" t="s">
        <v>166</v>
      </c>
      <c r="K473" s="54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4"/>
      <c r="J474" s="53" t="s">
        <v>49</v>
      </c>
      <c r="K474" s="54"/>
      <c r="L474" s="74"/>
      <c r="M474" s="23"/>
      <c r="N474" s="74">
        <v>111.9</v>
      </c>
      <c r="O474" s="74"/>
      <c r="P474" s="23"/>
      <c r="Q474" s="23">
        <f>SUM(L474:P474)</f>
        <v>111.9</v>
      </c>
      <c r="R474" s="23"/>
      <c r="S474" s="74"/>
      <c r="T474" s="74"/>
      <c r="U474" s="74"/>
      <c r="V474" s="23">
        <f>SUM(R474:U474)</f>
        <v>0</v>
      </c>
      <c r="W474" s="23">
        <f>SUM(Q474+V474)</f>
        <v>111.9</v>
      </c>
      <c r="X474" s="23">
        <f>(Q474/W474)*100</f>
        <v>100</v>
      </c>
      <c r="Y474" s="23">
        <f>(V474/W474)*100</f>
        <v>0</v>
      </c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4"/>
      <c r="J475" s="53" t="s">
        <v>50</v>
      </c>
      <c r="K475" s="54"/>
      <c r="L475" s="74"/>
      <c r="M475" s="23"/>
      <c r="N475" s="74">
        <v>111.9</v>
      </c>
      <c r="O475" s="74"/>
      <c r="P475" s="23"/>
      <c r="Q475" s="23">
        <f>SUM(L475:P475)</f>
        <v>111.9</v>
      </c>
      <c r="R475" s="23"/>
      <c r="S475" s="74"/>
      <c r="T475" s="74"/>
      <c r="U475" s="74"/>
      <c r="V475" s="23">
        <f>SUM(R475:U475)</f>
        <v>0</v>
      </c>
      <c r="W475" s="23">
        <f>SUM(Q475+V475)</f>
        <v>111.9</v>
      </c>
      <c r="X475" s="23">
        <f>(Q475/W475)*100</f>
        <v>100</v>
      </c>
      <c r="Y475" s="23">
        <f>(V475/W475)*100</f>
        <v>0</v>
      </c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4"/>
      <c r="J476" s="53" t="s">
        <v>51</v>
      </c>
      <c r="K476" s="54"/>
      <c r="L476" s="74"/>
      <c r="M476" s="23"/>
      <c r="N476" s="74">
        <v>93.8</v>
      </c>
      <c r="O476" s="74"/>
      <c r="P476" s="23"/>
      <c r="Q476" s="23">
        <f>SUM(L476:P476)</f>
        <v>93.8</v>
      </c>
      <c r="R476" s="23"/>
      <c r="S476" s="74"/>
      <c r="T476" s="74"/>
      <c r="U476" s="74"/>
      <c r="V476" s="23">
        <f>SUM(R476:U476)</f>
        <v>0</v>
      </c>
      <c r="W476" s="23">
        <f>SUM(Q476+V476)</f>
        <v>93.8</v>
      </c>
      <c r="X476" s="23">
        <f>(Q476/W476)*100</f>
        <v>100</v>
      </c>
      <c r="Y476" s="23">
        <f>(V476/W476)*100</f>
        <v>0</v>
      </c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4"/>
      <c r="J477" s="53" t="s">
        <v>52</v>
      </c>
      <c r="K477" s="54"/>
      <c r="L477" s="74"/>
      <c r="M477" s="23"/>
      <c r="N477" s="74">
        <f>(N476/N474)*100</f>
        <v>83.8248436103664</v>
      </c>
      <c r="O477" s="74"/>
      <c r="P477" s="23"/>
      <c r="Q477" s="23">
        <f>(Q476/Q474)*100</f>
        <v>83.8248436103664</v>
      </c>
      <c r="R477" s="23"/>
      <c r="S477" s="74"/>
      <c r="T477" s="74"/>
      <c r="U477" s="74"/>
      <c r="V477" s="23"/>
      <c r="W477" s="23">
        <f>(W476/W474)*100</f>
        <v>83.8248436103664</v>
      </c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4"/>
      <c r="J478" s="53" t="s">
        <v>53</v>
      </c>
      <c r="K478" s="54"/>
      <c r="L478" s="74"/>
      <c r="M478" s="23"/>
      <c r="N478" s="74">
        <f>(N476/N475)*100</f>
        <v>83.8248436103664</v>
      </c>
      <c r="O478" s="74"/>
      <c r="P478" s="23"/>
      <c r="Q478" s="23">
        <f>(Q476/Q475)*100</f>
        <v>83.8248436103664</v>
      </c>
      <c r="R478" s="23"/>
      <c r="S478" s="74"/>
      <c r="T478" s="74"/>
      <c r="U478" s="74"/>
      <c r="V478" s="23"/>
      <c r="W478" s="23">
        <f>(W476/W475)*100</f>
        <v>83.8248436103664</v>
      </c>
      <c r="X478" s="23"/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4"/>
      <c r="J479" s="53"/>
      <c r="K479" s="54"/>
      <c r="L479" s="74"/>
      <c r="M479" s="23"/>
      <c r="N479" s="74"/>
      <c r="O479" s="74"/>
      <c r="P479" s="23"/>
      <c r="Q479" s="23"/>
      <c r="R479" s="23"/>
      <c r="S479" s="74"/>
      <c r="T479" s="74"/>
      <c r="U479" s="74"/>
      <c r="V479" s="23"/>
      <c r="W479" s="23"/>
      <c r="X479" s="23"/>
      <c r="Y479" s="23"/>
      <c r="Z479" s="4"/>
    </row>
    <row r="480" spans="1:26" ht="23.25">
      <c r="A480" s="4"/>
      <c r="B480" s="51"/>
      <c r="C480" s="51"/>
      <c r="D480" s="51"/>
      <c r="E480" s="51"/>
      <c r="F480" s="51"/>
      <c r="G480" s="51" t="s">
        <v>167</v>
      </c>
      <c r="H480" s="51"/>
      <c r="I480" s="64"/>
      <c r="J480" s="53" t="s">
        <v>168</v>
      </c>
      <c r="K480" s="54"/>
      <c r="L480" s="74"/>
      <c r="M480" s="23"/>
      <c r="N480" s="74"/>
      <c r="O480" s="74"/>
      <c r="P480" s="23"/>
      <c r="Q480" s="23"/>
      <c r="R480" s="23"/>
      <c r="S480" s="74"/>
      <c r="T480" s="74"/>
      <c r="U480" s="74"/>
      <c r="V480" s="23"/>
      <c r="W480" s="23"/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4"/>
      <c r="J481" s="53" t="s">
        <v>169</v>
      </c>
      <c r="K481" s="54"/>
      <c r="L481" s="74"/>
      <c r="M481" s="23"/>
      <c r="N481" s="74"/>
      <c r="O481" s="74"/>
      <c r="P481" s="23"/>
      <c r="Q481" s="23"/>
      <c r="R481" s="23"/>
      <c r="S481" s="74"/>
      <c r="T481" s="74"/>
      <c r="U481" s="74"/>
      <c r="V481" s="23"/>
      <c r="W481" s="23"/>
      <c r="X481" s="23"/>
      <c r="Y481" s="23"/>
      <c r="Z481" s="4"/>
    </row>
    <row r="482" spans="1:26" ht="23.25">
      <c r="A482" s="4"/>
      <c r="B482" s="57"/>
      <c r="C482" s="58"/>
      <c r="D482" s="58"/>
      <c r="E482" s="58"/>
      <c r="F482" s="58"/>
      <c r="G482" s="58"/>
      <c r="H482" s="58"/>
      <c r="I482" s="53"/>
      <c r="J482" s="53" t="s">
        <v>49</v>
      </c>
      <c r="K482" s="54"/>
      <c r="L482" s="21"/>
      <c r="M482" s="21"/>
      <c r="N482" s="21">
        <v>1119</v>
      </c>
      <c r="O482" s="21"/>
      <c r="P482" s="21"/>
      <c r="Q482" s="21">
        <f>SUM(L482:P482)</f>
        <v>1119</v>
      </c>
      <c r="R482" s="21"/>
      <c r="S482" s="21"/>
      <c r="T482" s="21"/>
      <c r="U482" s="21"/>
      <c r="V482" s="21">
        <f>SUM(R482:U482)</f>
        <v>0</v>
      </c>
      <c r="W482" s="21">
        <f>SUM(Q482+V482)</f>
        <v>1119</v>
      </c>
      <c r="X482" s="21">
        <f>(Q482/W482)*100</f>
        <v>100</v>
      </c>
      <c r="Y482" s="21">
        <f>(V482/W482)*100</f>
        <v>0</v>
      </c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4"/>
      <c r="J483" s="53" t="s">
        <v>50</v>
      </c>
      <c r="K483" s="54"/>
      <c r="L483" s="74"/>
      <c r="M483" s="23"/>
      <c r="N483" s="74">
        <v>1094.4</v>
      </c>
      <c r="O483" s="74"/>
      <c r="P483" s="23"/>
      <c r="Q483" s="23">
        <f>SUM(L483:P483)</f>
        <v>1094.4</v>
      </c>
      <c r="R483" s="23"/>
      <c r="S483" s="74"/>
      <c r="T483" s="74"/>
      <c r="U483" s="74"/>
      <c r="V483" s="23">
        <f>SUM(R483:U483)</f>
        <v>0</v>
      </c>
      <c r="W483" s="23">
        <f>SUM(Q483+V483)</f>
        <v>1094.4</v>
      </c>
      <c r="X483" s="23">
        <f>(Q483/W483)*100</f>
        <v>100</v>
      </c>
      <c r="Y483" s="23">
        <f>(V483/W483)*100</f>
        <v>0</v>
      </c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4"/>
      <c r="J484" s="53" t="s">
        <v>51</v>
      </c>
      <c r="K484" s="54"/>
      <c r="L484" s="74"/>
      <c r="M484" s="23"/>
      <c r="N484" s="74">
        <v>922.7</v>
      </c>
      <c r="O484" s="74"/>
      <c r="P484" s="23"/>
      <c r="Q484" s="23">
        <f>SUM(L484:P484)</f>
        <v>922.7</v>
      </c>
      <c r="R484" s="23"/>
      <c r="S484" s="74"/>
      <c r="T484" s="74"/>
      <c r="U484" s="74"/>
      <c r="V484" s="23">
        <f>SUM(R484:U484)</f>
        <v>0</v>
      </c>
      <c r="W484" s="23">
        <f>SUM(Q484+V484)</f>
        <v>922.7</v>
      </c>
      <c r="X484" s="23">
        <f>(Q484/W484)*100</f>
        <v>100</v>
      </c>
      <c r="Y484" s="23">
        <f>(V484/W484)*100</f>
        <v>0</v>
      </c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4"/>
      <c r="J485" s="53" t="s">
        <v>52</v>
      </c>
      <c r="K485" s="54"/>
      <c r="L485" s="74"/>
      <c r="M485" s="23"/>
      <c r="N485" s="74">
        <f>(N484/N482)*100</f>
        <v>82.45755138516533</v>
      </c>
      <c r="O485" s="74"/>
      <c r="P485" s="23"/>
      <c r="Q485" s="23">
        <f>(Q484/Q482)*100</f>
        <v>82.45755138516533</v>
      </c>
      <c r="R485" s="23"/>
      <c r="S485" s="74"/>
      <c r="T485" s="74"/>
      <c r="U485" s="74"/>
      <c r="V485" s="23"/>
      <c r="W485" s="23">
        <f>(W484/W482)*100</f>
        <v>82.45755138516533</v>
      </c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4"/>
      <c r="J486" s="53" t="s">
        <v>53</v>
      </c>
      <c r="K486" s="54"/>
      <c r="L486" s="74"/>
      <c r="M486" s="23"/>
      <c r="N486" s="74">
        <f>(N484/N483)*100</f>
        <v>84.3110380116959</v>
      </c>
      <c r="O486" s="74"/>
      <c r="P486" s="23"/>
      <c r="Q486" s="23">
        <f>(Q484/Q483)*100</f>
        <v>84.3110380116959</v>
      </c>
      <c r="R486" s="23"/>
      <c r="S486" s="74"/>
      <c r="T486" s="74"/>
      <c r="U486" s="74"/>
      <c r="V486" s="23"/>
      <c r="W486" s="23">
        <f>(W484/W483)*100</f>
        <v>84.3110380116959</v>
      </c>
      <c r="X486" s="23"/>
      <c r="Y486" s="23"/>
      <c r="Z486" s="4"/>
    </row>
    <row r="487" spans="1:26" ht="23.25">
      <c r="A487" s="4"/>
      <c r="B487" s="57"/>
      <c r="C487" s="57"/>
      <c r="D487" s="57"/>
      <c r="E487" s="57"/>
      <c r="F487" s="57"/>
      <c r="G487" s="57"/>
      <c r="H487" s="57"/>
      <c r="I487" s="64"/>
      <c r="J487" s="53"/>
      <c r="K487" s="54"/>
      <c r="L487" s="74"/>
      <c r="M487" s="23"/>
      <c r="N487" s="74"/>
      <c r="O487" s="74"/>
      <c r="P487" s="23"/>
      <c r="Q487" s="23"/>
      <c r="R487" s="23"/>
      <c r="S487" s="74"/>
      <c r="T487" s="74"/>
      <c r="U487" s="74"/>
      <c r="V487" s="23"/>
      <c r="W487" s="23"/>
      <c r="X487" s="23"/>
      <c r="Y487" s="23"/>
      <c r="Z487" s="4"/>
    </row>
    <row r="488" spans="1:26" ht="23.25">
      <c r="A488" s="4"/>
      <c r="B488" s="57"/>
      <c r="C488" s="58"/>
      <c r="D488" s="58"/>
      <c r="E488" s="58"/>
      <c r="F488" s="58"/>
      <c r="G488" s="58" t="s">
        <v>170</v>
      </c>
      <c r="H488" s="58"/>
      <c r="I488" s="53"/>
      <c r="J488" s="53" t="s">
        <v>171</v>
      </c>
      <c r="K488" s="54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4"/>
    </row>
    <row r="489" spans="1:26" ht="23.25">
      <c r="A489" s="4"/>
      <c r="B489" s="57"/>
      <c r="C489" s="57"/>
      <c r="D489" s="57"/>
      <c r="E489" s="57"/>
      <c r="F489" s="57"/>
      <c r="G489" s="57"/>
      <c r="H489" s="57"/>
      <c r="I489" s="64"/>
      <c r="J489" s="53" t="s">
        <v>172</v>
      </c>
      <c r="K489" s="54"/>
      <c r="L489" s="74"/>
      <c r="M489" s="23"/>
      <c r="N489" s="74"/>
      <c r="O489" s="74"/>
      <c r="P489" s="23"/>
      <c r="Q489" s="23"/>
      <c r="R489" s="23"/>
      <c r="S489" s="74"/>
      <c r="T489" s="74"/>
      <c r="U489" s="74"/>
      <c r="V489" s="23"/>
      <c r="W489" s="23"/>
      <c r="X489" s="23"/>
      <c r="Y489" s="23"/>
      <c r="Z489" s="4"/>
    </row>
    <row r="490" spans="1:26" ht="23.25">
      <c r="A490" s="4"/>
      <c r="B490" s="57"/>
      <c r="C490" s="57"/>
      <c r="D490" s="57"/>
      <c r="E490" s="57"/>
      <c r="F490" s="57"/>
      <c r="G490" s="57"/>
      <c r="H490" s="57"/>
      <c r="I490" s="64"/>
      <c r="J490" s="53" t="s">
        <v>49</v>
      </c>
      <c r="K490" s="54"/>
      <c r="L490" s="74"/>
      <c r="M490" s="23"/>
      <c r="N490" s="74">
        <v>2238</v>
      </c>
      <c r="O490" s="74"/>
      <c r="P490" s="23"/>
      <c r="Q490" s="23">
        <f>SUM(L490:P490)</f>
        <v>2238</v>
      </c>
      <c r="R490" s="23"/>
      <c r="S490" s="74"/>
      <c r="T490" s="74"/>
      <c r="U490" s="74"/>
      <c r="V490" s="23">
        <f>SUM(R490:U490)</f>
        <v>0</v>
      </c>
      <c r="W490" s="23">
        <f>SUM(Q490+V490)</f>
        <v>2238</v>
      </c>
      <c r="X490" s="23">
        <f>(Q490/W490)*100</f>
        <v>100</v>
      </c>
      <c r="Y490" s="23">
        <f>(V490/W490)*100</f>
        <v>0</v>
      </c>
      <c r="Z490" s="4"/>
    </row>
    <row r="491" spans="1:26" ht="23.25">
      <c r="A491" s="4"/>
      <c r="B491" s="57"/>
      <c r="C491" s="57"/>
      <c r="D491" s="57"/>
      <c r="E491" s="57"/>
      <c r="F491" s="57"/>
      <c r="G491" s="57"/>
      <c r="H491" s="57"/>
      <c r="I491" s="64"/>
      <c r="J491" s="53" t="s">
        <v>50</v>
      </c>
      <c r="K491" s="54"/>
      <c r="L491" s="74"/>
      <c r="M491" s="23"/>
      <c r="N491" s="74">
        <v>2589.2</v>
      </c>
      <c r="O491" s="74"/>
      <c r="P491" s="23"/>
      <c r="Q491" s="23">
        <f>SUM(L491:P491)</f>
        <v>2589.2</v>
      </c>
      <c r="R491" s="23"/>
      <c r="S491" s="74"/>
      <c r="T491" s="74"/>
      <c r="U491" s="74"/>
      <c r="V491" s="23">
        <f>SUM(R491:U491)</f>
        <v>0</v>
      </c>
      <c r="W491" s="23">
        <f>SUM(Q491+V491)</f>
        <v>2589.2</v>
      </c>
      <c r="X491" s="23">
        <f>(Q491/W491)*100</f>
        <v>100</v>
      </c>
      <c r="Y491" s="23">
        <f>(V491/W491)*100</f>
        <v>0</v>
      </c>
      <c r="Z491" s="4"/>
    </row>
    <row r="492" spans="1:26" ht="23.25">
      <c r="A492" s="4"/>
      <c r="B492" s="57"/>
      <c r="C492" s="57"/>
      <c r="D492" s="57"/>
      <c r="E492" s="57"/>
      <c r="F492" s="57"/>
      <c r="G492" s="57"/>
      <c r="H492" s="57"/>
      <c r="I492" s="64"/>
      <c r="J492" s="53" t="s">
        <v>51</v>
      </c>
      <c r="K492" s="54"/>
      <c r="L492" s="74"/>
      <c r="M492" s="23"/>
      <c r="N492" s="74">
        <v>2589.2</v>
      </c>
      <c r="O492" s="74"/>
      <c r="P492" s="23"/>
      <c r="Q492" s="23">
        <f>SUM(L492:P492)</f>
        <v>2589.2</v>
      </c>
      <c r="R492" s="23"/>
      <c r="S492" s="74"/>
      <c r="T492" s="74"/>
      <c r="U492" s="74"/>
      <c r="V492" s="23">
        <f>SUM(R492:U492)</f>
        <v>0</v>
      </c>
      <c r="W492" s="23">
        <f>SUM(Q492+V492)</f>
        <v>2589.2</v>
      </c>
      <c r="X492" s="23">
        <f>(Q492/W492)*100</f>
        <v>100</v>
      </c>
      <c r="Y492" s="23">
        <f>(V492/W492)*100</f>
        <v>0</v>
      </c>
      <c r="Z492" s="4"/>
    </row>
    <row r="493" spans="1:26" ht="23.25">
      <c r="A493" s="4"/>
      <c r="B493" s="57"/>
      <c r="C493" s="57"/>
      <c r="D493" s="57"/>
      <c r="E493" s="57"/>
      <c r="F493" s="57"/>
      <c r="G493" s="57"/>
      <c r="H493" s="57"/>
      <c r="I493" s="64"/>
      <c r="J493" s="53" t="s">
        <v>52</v>
      </c>
      <c r="K493" s="54"/>
      <c r="L493" s="74"/>
      <c r="M493" s="23"/>
      <c r="N493" s="74">
        <f>(N492/N490)*100</f>
        <v>115.69258266309204</v>
      </c>
      <c r="O493" s="74"/>
      <c r="P493" s="23"/>
      <c r="Q493" s="23">
        <f>(Q492/Q490)*100</f>
        <v>115.69258266309204</v>
      </c>
      <c r="R493" s="23"/>
      <c r="S493" s="74"/>
      <c r="T493" s="74"/>
      <c r="U493" s="74"/>
      <c r="V493" s="23"/>
      <c r="W493" s="23">
        <f>(W492/W490)*100</f>
        <v>115.69258266309204</v>
      </c>
      <c r="X493" s="23"/>
      <c r="Y493" s="23"/>
      <c r="Z493" s="4"/>
    </row>
    <row r="494" spans="1:26" ht="23.25">
      <c r="A494" s="4"/>
      <c r="B494" s="57"/>
      <c r="C494" s="57"/>
      <c r="D494" s="57"/>
      <c r="E494" s="57"/>
      <c r="F494" s="57"/>
      <c r="G494" s="57"/>
      <c r="H494" s="57"/>
      <c r="I494" s="64"/>
      <c r="J494" s="53" t="s">
        <v>53</v>
      </c>
      <c r="K494" s="54"/>
      <c r="L494" s="74"/>
      <c r="M494" s="23"/>
      <c r="N494" s="74">
        <f>(N492/N491)*100</f>
        <v>100</v>
      </c>
      <c r="O494" s="74"/>
      <c r="P494" s="23"/>
      <c r="Q494" s="23">
        <f>(Q492/Q491)*100</f>
        <v>100</v>
      </c>
      <c r="R494" s="23"/>
      <c r="S494" s="74"/>
      <c r="T494" s="74"/>
      <c r="U494" s="74"/>
      <c r="V494" s="23"/>
      <c r="W494" s="23">
        <f>(W492/W491)*100</f>
        <v>100</v>
      </c>
      <c r="X494" s="23"/>
      <c r="Y494" s="23"/>
      <c r="Z494" s="4"/>
    </row>
    <row r="495" spans="1:26" ht="23.25">
      <c r="A495" s="4"/>
      <c r="B495" s="65"/>
      <c r="C495" s="65"/>
      <c r="D495" s="65"/>
      <c r="E495" s="65"/>
      <c r="F495" s="65"/>
      <c r="G495" s="65"/>
      <c r="H495" s="65"/>
      <c r="I495" s="66"/>
      <c r="J495" s="62"/>
      <c r="K495" s="63"/>
      <c r="L495" s="75"/>
      <c r="M495" s="76"/>
      <c r="N495" s="75"/>
      <c r="O495" s="75"/>
      <c r="P495" s="76"/>
      <c r="Q495" s="76"/>
      <c r="R495" s="76"/>
      <c r="S495" s="75"/>
      <c r="T495" s="75"/>
      <c r="U495" s="75"/>
      <c r="V495" s="76"/>
      <c r="W495" s="76"/>
      <c r="X495" s="76"/>
      <c r="Y495" s="76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405</v>
      </c>
      <c r="Z497" s="4"/>
    </row>
    <row r="498" spans="1:26" ht="23.25">
      <c r="A498" s="4"/>
      <c r="B498" s="67" t="s">
        <v>40</v>
      </c>
      <c r="C498" s="68"/>
      <c r="D498" s="68"/>
      <c r="E498" s="68"/>
      <c r="F498" s="68"/>
      <c r="G498" s="68"/>
      <c r="H498" s="69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42</v>
      </c>
      <c r="X498" s="13"/>
      <c r="Y498" s="16"/>
      <c r="Z498" s="4"/>
    </row>
    <row r="499" spans="1:26" ht="23.25">
      <c r="A499" s="4"/>
      <c r="B499" s="17" t="s">
        <v>41</v>
      </c>
      <c r="C499" s="18"/>
      <c r="D499" s="18"/>
      <c r="E499" s="18"/>
      <c r="F499" s="18"/>
      <c r="G499" s="18"/>
      <c r="H499" s="70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39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4"/>
      <c r="J503" s="53"/>
      <c r="K503" s="54"/>
      <c r="L503" s="22"/>
      <c r="M503" s="23"/>
      <c r="N503" s="24"/>
      <c r="O503" s="3"/>
      <c r="P503" s="27"/>
      <c r="Q503" s="27"/>
      <c r="R503" s="23"/>
      <c r="S503" s="24"/>
      <c r="T503" s="22"/>
      <c r="U503" s="73"/>
      <c r="V503" s="27"/>
      <c r="W503" s="27"/>
      <c r="X503" s="27"/>
      <c r="Y503" s="23"/>
      <c r="Z503" s="4"/>
    </row>
    <row r="504" spans="1:26" ht="23.25">
      <c r="A504" s="4"/>
      <c r="B504" s="51" t="s">
        <v>47</v>
      </c>
      <c r="C504" s="51" t="s">
        <v>54</v>
      </c>
      <c r="D504" s="51" t="s">
        <v>56</v>
      </c>
      <c r="E504" s="51"/>
      <c r="F504" s="51" t="s">
        <v>125</v>
      </c>
      <c r="G504" s="51" t="s">
        <v>173</v>
      </c>
      <c r="H504" s="51"/>
      <c r="I504" s="64"/>
      <c r="J504" s="55" t="s">
        <v>174</v>
      </c>
      <c r="K504" s="56"/>
      <c r="L504" s="74"/>
      <c r="M504" s="74"/>
      <c r="N504" s="74"/>
      <c r="O504" s="74"/>
      <c r="P504" s="74"/>
      <c r="Q504" s="74"/>
      <c r="R504" s="74"/>
      <c r="S504" s="74"/>
      <c r="T504" s="74"/>
      <c r="U504" s="77"/>
      <c r="V504" s="23"/>
      <c r="W504" s="23"/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4"/>
      <c r="J505" s="55" t="s">
        <v>49</v>
      </c>
      <c r="K505" s="56"/>
      <c r="L505" s="74"/>
      <c r="M505" s="74"/>
      <c r="N505" s="74">
        <v>28</v>
      </c>
      <c r="O505" s="74"/>
      <c r="P505" s="74"/>
      <c r="Q505" s="74">
        <f>SUM(L505:P505)</f>
        <v>28</v>
      </c>
      <c r="R505" s="74"/>
      <c r="S505" s="74"/>
      <c r="T505" s="74"/>
      <c r="U505" s="74"/>
      <c r="V505" s="23">
        <f>SUM(R505:U505)</f>
        <v>0</v>
      </c>
      <c r="W505" s="23">
        <f>SUM(Q505+V505)</f>
        <v>28</v>
      </c>
      <c r="X505" s="23">
        <f>(Q505/W505)*100</f>
        <v>100</v>
      </c>
      <c r="Y505" s="23">
        <f>(V505/W505)*100</f>
        <v>0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4"/>
      <c r="J506" s="53" t="s">
        <v>50</v>
      </c>
      <c r="K506" s="54"/>
      <c r="L506" s="74"/>
      <c r="M506" s="74"/>
      <c r="N506" s="74">
        <v>27.2</v>
      </c>
      <c r="O506" s="74"/>
      <c r="P506" s="74"/>
      <c r="Q506" s="23">
        <f>SUM(L506:P506)</f>
        <v>27.2</v>
      </c>
      <c r="R506" s="74"/>
      <c r="S506" s="74"/>
      <c r="T506" s="74"/>
      <c r="U506" s="74"/>
      <c r="V506" s="23">
        <f>SUM(R506:U506)</f>
        <v>0</v>
      </c>
      <c r="W506" s="23">
        <f>SUM(Q506+V506)</f>
        <v>27.2</v>
      </c>
      <c r="X506" s="23">
        <f>(Q506/W506)*100</f>
        <v>100</v>
      </c>
      <c r="Y506" s="23">
        <f>(V506/W506)*100</f>
        <v>0</v>
      </c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4"/>
      <c r="J507" s="53" t="s">
        <v>51</v>
      </c>
      <c r="K507" s="54"/>
      <c r="L507" s="74"/>
      <c r="M507" s="23"/>
      <c r="N507" s="74">
        <v>23.7</v>
      </c>
      <c r="O507" s="74"/>
      <c r="P507" s="23"/>
      <c r="Q507" s="23">
        <f>SUM(L507:P507)</f>
        <v>23.7</v>
      </c>
      <c r="R507" s="23"/>
      <c r="S507" s="74"/>
      <c r="T507" s="74"/>
      <c r="U507" s="74"/>
      <c r="V507" s="23">
        <f>SUM(R507:U507)</f>
        <v>0</v>
      </c>
      <c r="W507" s="23">
        <f>SUM(Q507+V507)</f>
        <v>23.7</v>
      </c>
      <c r="X507" s="23">
        <f>(Q507/W507)*100</f>
        <v>100</v>
      </c>
      <c r="Y507" s="23">
        <f>(V507/W507)*100</f>
        <v>0</v>
      </c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4"/>
      <c r="J508" s="53" t="s">
        <v>52</v>
      </c>
      <c r="K508" s="54"/>
      <c r="L508" s="74"/>
      <c r="M508" s="23"/>
      <c r="N508" s="74">
        <f>(N507/N505)*100</f>
        <v>84.64285714285714</v>
      </c>
      <c r="O508" s="74"/>
      <c r="P508" s="23"/>
      <c r="Q508" s="23">
        <f>(Q507/Q505)*100</f>
        <v>84.64285714285714</v>
      </c>
      <c r="R508" s="23"/>
      <c r="S508" s="74"/>
      <c r="T508" s="74"/>
      <c r="U508" s="74"/>
      <c r="V508" s="23"/>
      <c r="W508" s="23">
        <f>(W507/W505)*100</f>
        <v>84.64285714285714</v>
      </c>
      <c r="X508" s="23"/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4"/>
      <c r="J509" s="53" t="s">
        <v>53</v>
      </c>
      <c r="K509" s="54"/>
      <c r="L509" s="74"/>
      <c r="M509" s="23"/>
      <c r="N509" s="74">
        <f>(N507/N506)*100</f>
        <v>87.13235294117648</v>
      </c>
      <c r="O509" s="74"/>
      <c r="P509" s="23"/>
      <c r="Q509" s="23">
        <f>(Q507/Q506)*100</f>
        <v>87.13235294117648</v>
      </c>
      <c r="R509" s="23"/>
      <c r="S509" s="74"/>
      <c r="T509" s="74"/>
      <c r="U509" s="74"/>
      <c r="V509" s="23"/>
      <c r="W509" s="23">
        <f>(W507/W506)*100</f>
        <v>87.13235294117648</v>
      </c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4"/>
      <c r="J510" s="53"/>
      <c r="K510" s="54"/>
      <c r="L510" s="74"/>
      <c r="M510" s="23"/>
      <c r="N510" s="74"/>
      <c r="O510" s="74"/>
      <c r="P510" s="23"/>
      <c r="Q510" s="23"/>
      <c r="R510" s="23"/>
      <c r="S510" s="74"/>
      <c r="T510" s="74"/>
      <c r="U510" s="74"/>
      <c r="V510" s="23"/>
      <c r="W510" s="23"/>
      <c r="X510" s="23"/>
      <c r="Y510" s="23"/>
      <c r="Z510" s="4"/>
    </row>
    <row r="511" spans="1:26" ht="23.25">
      <c r="A511" s="4"/>
      <c r="B511" s="51"/>
      <c r="C511" s="51"/>
      <c r="D511" s="51"/>
      <c r="E511" s="51"/>
      <c r="F511" s="51"/>
      <c r="G511" s="51" t="s">
        <v>175</v>
      </c>
      <c r="H511" s="51"/>
      <c r="I511" s="64"/>
      <c r="J511" s="53" t="s">
        <v>176</v>
      </c>
      <c r="K511" s="54"/>
      <c r="L511" s="74"/>
      <c r="M511" s="23"/>
      <c r="N511" s="74"/>
      <c r="O511" s="74"/>
      <c r="P511" s="23"/>
      <c r="Q511" s="23"/>
      <c r="R511" s="23"/>
      <c r="S511" s="74"/>
      <c r="T511" s="74"/>
      <c r="U511" s="74"/>
      <c r="V511" s="23"/>
      <c r="W511" s="23"/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4"/>
      <c r="J512" s="53" t="s">
        <v>177</v>
      </c>
      <c r="K512" s="54"/>
      <c r="L512" s="74"/>
      <c r="M512" s="23"/>
      <c r="N512" s="74"/>
      <c r="O512" s="74"/>
      <c r="P512" s="23"/>
      <c r="Q512" s="23"/>
      <c r="R512" s="23"/>
      <c r="S512" s="74"/>
      <c r="T512" s="74"/>
      <c r="U512" s="74"/>
      <c r="V512" s="23"/>
      <c r="W512" s="23"/>
      <c r="X512" s="23"/>
      <c r="Y512" s="23"/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4"/>
      <c r="J513" s="53" t="s">
        <v>178</v>
      </c>
      <c r="K513" s="54"/>
      <c r="L513" s="74"/>
      <c r="M513" s="23"/>
      <c r="N513" s="74"/>
      <c r="O513" s="74"/>
      <c r="P513" s="23"/>
      <c r="Q513" s="23"/>
      <c r="R513" s="23"/>
      <c r="S513" s="74"/>
      <c r="T513" s="74"/>
      <c r="U513" s="74"/>
      <c r="V513" s="23"/>
      <c r="W513" s="23"/>
      <c r="X513" s="23"/>
      <c r="Y513" s="23"/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4"/>
      <c r="J514" s="53" t="s">
        <v>49</v>
      </c>
      <c r="K514" s="54"/>
      <c r="L514" s="74"/>
      <c r="M514" s="23"/>
      <c r="N514" s="74">
        <v>111.9</v>
      </c>
      <c r="O514" s="74"/>
      <c r="P514" s="23"/>
      <c r="Q514" s="23">
        <f>SUM(L514:P514)</f>
        <v>111.9</v>
      </c>
      <c r="R514" s="23"/>
      <c r="S514" s="74"/>
      <c r="T514" s="74"/>
      <c r="U514" s="74"/>
      <c r="V514" s="23">
        <f>SUM(R514:U514)</f>
        <v>0</v>
      </c>
      <c r="W514" s="23">
        <f>SUM(Q514+V514)</f>
        <v>111.9</v>
      </c>
      <c r="X514" s="23">
        <f>(Q514/W514)*100</f>
        <v>100</v>
      </c>
      <c r="Y514" s="23">
        <f>(V514/W514)*100</f>
        <v>0</v>
      </c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4"/>
      <c r="J515" s="53" t="s">
        <v>50</v>
      </c>
      <c r="K515" s="54"/>
      <c r="L515" s="74"/>
      <c r="M515" s="23"/>
      <c r="N515" s="74">
        <v>111.9</v>
      </c>
      <c r="O515" s="74"/>
      <c r="P515" s="23"/>
      <c r="Q515" s="23">
        <f>SUM(L515:P515)</f>
        <v>111.9</v>
      </c>
      <c r="R515" s="23"/>
      <c r="S515" s="74"/>
      <c r="T515" s="74"/>
      <c r="U515" s="74"/>
      <c r="V515" s="23">
        <f>SUM(R515:U515)</f>
        <v>0</v>
      </c>
      <c r="W515" s="23">
        <f>SUM(Q515+V515)</f>
        <v>111.9</v>
      </c>
      <c r="X515" s="23">
        <f>(Q515/W515)*100</f>
        <v>100</v>
      </c>
      <c r="Y515" s="23">
        <f>(V515/W515)*100</f>
        <v>0</v>
      </c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4"/>
      <c r="J516" s="53" t="s">
        <v>51</v>
      </c>
      <c r="K516" s="54"/>
      <c r="L516" s="74"/>
      <c r="M516" s="23"/>
      <c r="N516" s="74">
        <v>93.8</v>
      </c>
      <c r="O516" s="74"/>
      <c r="P516" s="23"/>
      <c r="Q516" s="23">
        <f>SUM(L516:P516)</f>
        <v>93.8</v>
      </c>
      <c r="R516" s="23"/>
      <c r="S516" s="74"/>
      <c r="T516" s="74"/>
      <c r="U516" s="74"/>
      <c r="V516" s="23">
        <f>SUM(R516:U516)</f>
        <v>0</v>
      </c>
      <c r="W516" s="23">
        <f>SUM(Q516+V516)</f>
        <v>93.8</v>
      </c>
      <c r="X516" s="23">
        <f>(Q516/W516)*100</f>
        <v>100</v>
      </c>
      <c r="Y516" s="23">
        <f>(V516/W516)*100</f>
        <v>0</v>
      </c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4"/>
      <c r="J517" s="53" t="s">
        <v>52</v>
      </c>
      <c r="K517" s="54"/>
      <c r="L517" s="74"/>
      <c r="M517" s="23"/>
      <c r="N517" s="74">
        <f>(N516/N514)*100</f>
        <v>83.8248436103664</v>
      </c>
      <c r="O517" s="74"/>
      <c r="P517" s="23"/>
      <c r="Q517" s="23">
        <f>(Q516/Q514)*100</f>
        <v>83.8248436103664</v>
      </c>
      <c r="R517" s="23"/>
      <c r="S517" s="74"/>
      <c r="T517" s="74"/>
      <c r="U517" s="74"/>
      <c r="V517" s="23"/>
      <c r="W517" s="23">
        <f>(W516/W514)*100</f>
        <v>83.8248436103664</v>
      </c>
      <c r="X517" s="23"/>
      <c r="Y517" s="23"/>
      <c r="Z517" s="4"/>
    </row>
    <row r="518" spans="1:26" ht="23.25">
      <c r="A518" s="4"/>
      <c r="B518" s="57"/>
      <c r="C518" s="58"/>
      <c r="D518" s="58"/>
      <c r="E518" s="58"/>
      <c r="F518" s="58"/>
      <c r="G518" s="58"/>
      <c r="H518" s="58"/>
      <c r="I518" s="53"/>
      <c r="J518" s="53" t="s">
        <v>53</v>
      </c>
      <c r="K518" s="54"/>
      <c r="L518" s="21"/>
      <c r="M518" s="21"/>
      <c r="N518" s="21">
        <f>(N516/N515)*100</f>
        <v>83.8248436103664</v>
      </c>
      <c r="O518" s="21"/>
      <c r="P518" s="21"/>
      <c r="Q518" s="21">
        <f>(Q516/Q515)*100</f>
        <v>83.8248436103664</v>
      </c>
      <c r="R518" s="21"/>
      <c r="S518" s="21"/>
      <c r="T518" s="21"/>
      <c r="U518" s="21"/>
      <c r="V518" s="21"/>
      <c r="W518" s="21">
        <f>(W516/W515)*100</f>
        <v>83.8248436103664</v>
      </c>
      <c r="X518" s="21"/>
      <c r="Y518" s="21"/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4"/>
      <c r="J519" s="53"/>
      <c r="K519" s="54"/>
      <c r="L519" s="74"/>
      <c r="M519" s="23"/>
      <c r="N519" s="74"/>
      <c r="O519" s="74"/>
      <c r="P519" s="23"/>
      <c r="Q519" s="23"/>
      <c r="R519" s="23"/>
      <c r="S519" s="74"/>
      <c r="T519" s="74"/>
      <c r="U519" s="74"/>
      <c r="V519" s="23"/>
      <c r="W519" s="23"/>
      <c r="X519" s="23"/>
      <c r="Y519" s="23"/>
      <c r="Z519" s="4"/>
    </row>
    <row r="520" spans="1:26" ht="23.25">
      <c r="A520" s="4"/>
      <c r="B520" s="51"/>
      <c r="C520" s="51"/>
      <c r="D520" s="51"/>
      <c r="E520" s="51"/>
      <c r="F520" s="51"/>
      <c r="G520" s="51" t="s">
        <v>179</v>
      </c>
      <c r="H520" s="51"/>
      <c r="I520" s="64"/>
      <c r="J520" s="53" t="s">
        <v>180</v>
      </c>
      <c r="K520" s="54"/>
      <c r="L520" s="74"/>
      <c r="M520" s="23"/>
      <c r="N520" s="74"/>
      <c r="O520" s="74"/>
      <c r="P520" s="23"/>
      <c r="Q520" s="23"/>
      <c r="R520" s="23"/>
      <c r="S520" s="74"/>
      <c r="T520" s="74"/>
      <c r="U520" s="74"/>
      <c r="V520" s="23"/>
      <c r="W520" s="23"/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4"/>
      <c r="J521" s="53" t="s">
        <v>181</v>
      </c>
      <c r="K521" s="54"/>
      <c r="L521" s="74"/>
      <c r="M521" s="23"/>
      <c r="N521" s="74"/>
      <c r="O521" s="74"/>
      <c r="P521" s="23"/>
      <c r="Q521" s="23"/>
      <c r="R521" s="23"/>
      <c r="S521" s="74"/>
      <c r="T521" s="74"/>
      <c r="U521" s="74"/>
      <c r="V521" s="23"/>
      <c r="W521" s="23"/>
      <c r="X521" s="23"/>
      <c r="Y521" s="23"/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4"/>
      <c r="J522" s="53" t="s">
        <v>182</v>
      </c>
      <c r="K522" s="54"/>
      <c r="L522" s="74"/>
      <c r="M522" s="23"/>
      <c r="N522" s="74"/>
      <c r="O522" s="74"/>
      <c r="P522" s="23"/>
      <c r="Q522" s="23"/>
      <c r="R522" s="23"/>
      <c r="S522" s="74"/>
      <c r="T522" s="74"/>
      <c r="U522" s="74"/>
      <c r="V522" s="23"/>
      <c r="W522" s="23"/>
      <c r="X522" s="23"/>
      <c r="Y522" s="23"/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4"/>
      <c r="J523" s="53" t="s">
        <v>49</v>
      </c>
      <c r="K523" s="54"/>
      <c r="L523" s="74"/>
      <c r="M523" s="23"/>
      <c r="N523" s="74">
        <v>335.7</v>
      </c>
      <c r="O523" s="74"/>
      <c r="P523" s="23"/>
      <c r="Q523" s="23">
        <f>SUM(L523:P523)</f>
        <v>335.7</v>
      </c>
      <c r="R523" s="23"/>
      <c r="S523" s="74"/>
      <c r="T523" s="74"/>
      <c r="U523" s="74"/>
      <c r="V523" s="23">
        <f>SUM(R523:U523)</f>
        <v>0</v>
      </c>
      <c r="W523" s="23">
        <f>SUM(Q523+V523)</f>
        <v>335.7</v>
      </c>
      <c r="X523" s="23">
        <f>(Q523/W523)*100</f>
        <v>100</v>
      </c>
      <c r="Y523" s="23">
        <f>(V523/W523)*100</f>
        <v>0</v>
      </c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4"/>
      <c r="J524" s="53" t="s">
        <v>50</v>
      </c>
      <c r="K524" s="54"/>
      <c r="L524" s="74"/>
      <c r="M524" s="23"/>
      <c r="N524" s="74">
        <v>167.9</v>
      </c>
      <c r="O524" s="74"/>
      <c r="P524" s="23"/>
      <c r="Q524" s="23">
        <f>SUM(L524:P524)</f>
        <v>167.9</v>
      </c>
      <c r="R524" s="23"/>
      <c r="S524" s="74"/>
      <c r="T524" s="74"/>
      <c r="U524" s="74"/>
      <c r="V524" s="23">
        <f>SUM(R524:U524)</f>
        <v>0</v>
      </c>
      <c r="W524" s="23">
        <f>SUM(Q524+V524)</f>
        <v>167.9</v>
      </c>
      <c r="X524" s="23">
        <f>(Q524/W524)*100</f>
        <v>100</v>
      </c>
      <c r="Y524" s="23">
        <f>(V524/W524)*100</f>
        <v>0</v>
      </c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4"/>
      <c r="J525" s="53" t="s">
        <v>51</v>
      </c>
      <c r="K525" s="54"/>
      <c r="L525" s="74"/>
      <c r="M525" s="23"/>
      <c r="N525" s="74">
        <v>164.3</v>
      </c>
      <c r="O525" s="74"/>
      <c r="P525" s="23"/>
      <c r="Q525" s="23">
        <f>SUM(L525:P525)</f>
        <v>164.3</v>
      </c>
      <c r="R525" s="23"/>
      <c r="S525" s="74"/>
      <c r="T525" s="74"/>
      <c r="U525" s="74"/>
      <c r="V525" s="23">
        <f>SUM(R525:U525)</f>
        <v>0</v>
      </c>
      <c r="W525" s="23">
        <f>SUM(Q525+V525)</f>
        <v>164.3</v>
      </c>
      <c r="X525" s="23">
        <f>(Q525/W525)*100</f>
        <v>100</v>
      </c>
      <c r="Y525" s="23">
        <f>(V525/W525)*100</f>
        <v>0</v>
      </c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4"/>
      <c r="J526" s="53" t="s">
        <v>52</v>
      </c>
      <c r="K526" s="54"/>
      <c r="L526" s="74"/>
      <c r="M526" s="23"/>
      <c r="N526" s="74">
        <f>(N525/N523)*100</f>
        <v>48.94250819183796</v>
      </c>
      <c r="O526" s="74"/>
      <c r="P526" s="23"/>
      <c r="Q526" s="23">
        <f>(Q525/Q523)*100</f>
        <v>48.94250819183796</v>
      </c>
      <c r="R526" s="23"/>
      <c r="S526" s="74"/>
      <c r="T526" s="74"/>
      <c r="U526" s="74"/>
      <c r="V526" s="23"/>
      <c r="W526" s="23">
        <f>(W525/W523)*100</f>
        <v>48.94250819183796</v>
      </c>
      <c r="X526" s="23"/>
      <c r="Y526" s="23"/>
      <c r="Z526" s="4"/>
    </row>
    <row r="527" spans="1:26" ht="23.25">
      <c r="A527" s="4"/>
      <c r="B527" s="57"/>
      <c r="C527" s="58"/>
      <c r="D527" s="58"/>
      <c r="E527" s="58"/>
      <c r="F527" s="58"/>
      <c r="G527" s="58"/>
      <c r="H527" s="58"/>
      <c r="I527" s="53"/>
      <c r="J527" s="53" t="s">
        <v>53</v>
      </c>
      <c r="K527" s="54"/>
      <c r="L527" s="21"/>
      <c r="M527" s="21"/>
      <c r="N527" s="21">
        <f>(N525/N524)*100</f>
        <v>97.85586658725433</v>
      </c>
      <c r="O527" s="21"/>
      <c r="P527" s="21"/>
      <c r="Q527" s="21">
        <f>(Q525/Q524)*100</f>
        <v>97.85586658725433</v>
      </c>
      <c r="R527" s="21"/>
      <c r="S527" s="21"/>
      <c r="T527" s="21"/>
      <c r="U527" s="21"/>
      <c r="V527" s="21"/>
      <c r="W527" s="21">
        <f>(W525/W524)*100</f>
        <v>97.85586658725433</v>
      </c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4"/>
      <c r="J528" s="53"/>
      <c r="K528" s="54"/>
      <c r="L528" s="74"/>
      <c r="M528" s="23"/>
      <c r="N528" s="74"/>
      <c r="O528" s="74"/>
      <c r="P528" s="23"/>
      <c r="Q528" s="23"/>
      <c r="R528" s="23"/>
      <c r="S528" s="74"/>
      <c r="T528" s="74"/>
      <c r="U528" s="74"/>
      <c r="V528" s="23"/>
      <c r="W528" s="23"/>
      <c r="X528" s="23"/>
      <c r="Y528" s="23"/>
      <c r="Z528" s="4"/>
    </row>
    <row r="529" spans="1:26" ht="23.25">
      <c r="A529" s="4"/>
      <c r="B529" s="51"/>
      <c r="C529" s="51"/>
      <c r="D529" s="51"/>
      <c r="E529" s="51"/>
      <c r="F529" s="51"/>
      <c r="G529" s="51" t="s">
        <v>183</v>
      </c>
      <c r="H529" s="51"/>
      <c r="I529" s="64"/>
      <c r="J529" s="53" t="s">
        <v>184</v>
      </c>
      <c r="K529" s="54"/>
      <c r="L529" s="74"/>
      <c r="M529" s="23"/>
      <c r="N529" s="74"/>
      <c r="O529" s="74"/>
      <c r="P529" s="23"/>
      <c r="Q529" s="23"/>
      <c r="R529" s="23"/>
      <c r="S529" s="74"/>
      <c r="T529" s="74"/>
      <c r="U529" s="74"/>
      <c r="V529" s="23"/>
      <c r="W529" s="23"/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4"/>
      <c r="J530" s="53" t="s">
        <v>185</v>
      </c>
      <c r="K530" s="54"/>
      <c r="L530" s="74"/>
      <c r="M530" s="23"/>
      <c r="N530" s="74"/>
      <c r="O530" s="74"/>
      <c r="P530" s="23"/>
      <c r="Q530" s="23"/>
      <c r="R530" s="23"/>
      <c r="S530" s="74"/>
      <c r="T530" s="74"/>
      <c r="U530" s="74"/>
      <c r="V530" s="23"/>
      <c r="W530" s="23"/>
      <c r="X530" s="23"/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4"/>
      <c r="J531" s="53" t="s">
        <v>186</v>
      </c>
      <c r="K531" s="54"/>
      <c r="L531" s="74"/>
      <c r="M531" s="23"/>
      <c r="N531" s="74"/>
      <c r="O531" s="74"/>
      <c r="P531" s="23"/>
      <c r="Q531" s="23"/>
      <c r="R531" s="23"/>
      <c r="S531" s="74"/>
      <c r="T531" s="74"/>
      <c r="U531" s="74"/>
      <c r="V531" s="23"/>
      <c r="W531" s="23"/>
      <c r="X531" s="23"/>
      <c r="Y531" s="23"/>
      <c r="Z531" s="4"/>
    </row>
    <row r="532" spans="1:26" ht="23.25">
      <c r="A532" s="4"/>
      <c r="B532" s="57"/>
      <c r="C532" s="57"/>
      <c r="D532" s="57"/>
      <c r="E532" s="57"/>
      <c r="F532" s="57"/>
      <c r="G532" s="57"/>
      <c r="H532" s="57"/>
      <c r="I532" s="64"/>
      <c r="J532" s="53" t="s">
        <v>49</v>
      </c>
      <c r="K532" s="54"/>
      <c r="L532" s="74"/>
      <c r="M532" s="23"/>
      <c r="N532" s="74">
        <v>33.6</v>
      </c>
      <c r="O532" s="74"/>
      <c r="P532" s="23"/>
      <c r="Q532" s="23">
        <f>SUM(L532:P532)</f>
        <v>33.6</v>
      </c>
      <c r="R532" s="23"/>
      <c r="S532" s="74"/>
      <c r="T532" s="74"/>
      <c r="U532" s="74"/>
      <c r="V532" s="23">
        <f>SUM(R532:U532)</f>
        <v>0</v>
      </c>
      <c r="W532" s="23">
        <f>SUM(Q532+V532)</f>
        <v>33.6</v>
      </c>
      <c r="X532" s="23">
        <f>(Q532/W532)*100</f>
        <v>100</v>
      </c>
      <c r="Y532" s="23">
        <f>(V532/W532)*100</f>
        <v>0</v>
      </c>
      <c r="Z532" s="4"/>
    </row>
    <row r="533" spans="1:26" ht="23.25">
      <c r="A533" s="4"/>
      <c r="B533" s="57"/>
      <c r="C533" s="58"/>
      <c r="D533" s="58"/>
      <c r="E533" s="58"/>
      <c r="F533" s="58"/>
      <c r="G533" s="58"/>
      <c r="H533" s="58"/>
      <c r="I533" s="53"/>
      <c r="J533" s="53" t="s">
        <v>50</v>
      </c>
      <c r="K533" s="54"/>
      <c r="L533" s="21"/>
      <c r="M533" s="21"/>
      <c r="N533" s="21">
        <v>33.6</v>
      </c>
      <c r="O533" s="21"/>
      <c r="P533" s="21"/>
      <c r="Q533" s="21">
        <f>SUM(L533:P533)</f>
        <v>33.6</v>
      </c>
      <c r="R533" s="21"/>
      <c r="S533" s="21"/>
      <c r="T533" s="21"/>
      <c r="U533" s="21"/>
      <c r="V533" s="21">
        <f>SUM(R533:U533)</f>
        <v>0</v>
      </c>
      <c r="W533" s="21">
        <f>SUM(Q533+V533)</f>
        <v>33.6</v>
      </c>
      <c r="X533" s="21">
        <f>(Q533/W533)*100</f>
        <v>100</v>
      </c>
      <c r="Y533" s="21">
        <f>(V533/W533)*100</f>
        <v>0</v>
      </c>
      <c r="Z533" s="4"/>
    </row>
    <row r="534" spans="1:26" ht="23.25">
      <c r="A534" s="4"/>
      <c r="B534" s="57"/>
      <c r="C534" s="57"/>
      <c r="D534" s="57"/>
      <c r="E534" s="57"/>
      <c r="F534" s="57"/>
      <c r="G534" s="57"/>
      <c r="H534" s="57"/>
      <c r="I534" s="64"/>
      <c r="J534" s="53" t="s">
        <v>51</v>
      </c>
      <c r="K534" s="54"/>
      <c r="L534" s="74"/>
      <c r="M534" s="23"/>
      <c r="N534" s="74">
        <v>28.1</v>
      </c>
      <c r="O534" s="74"/>
      <c r="P534" s="23"/>
      <c r="Q534" s="23">
        <f>SUM(L534:P534)</f>
        <v>28.1</v>
      </c>
      <c r="R534" s="23"/>
      <c r="S534" s="74"/>
      <c r="T534" s="74"/>
      <c r="U534" s="74"/>
      <c r="V534" s="23">
        <f>SUM(R534:U534)</f>
        <v>0</v>
      </c>
      <c r="W534" s="23">
        <f>SUM(Q534+V534)</f>
        <v>28.1</v>
      </c>
      <c r="X534" s="23">
        <f>(Q534/W534)*100</f>
        <v>100</v>
      </c>
      <c r="Y534" s="23">
        <f>(V534/W534)*100</f>
        <v>0</v>
      </c>
      <c r="Z534" s="4"/>
    </row>
    <row r="535" spans="1:26" ht="23.25">
      <c r="A535" s="4"/>
      <c r="B535" s="57"/>
      <c r="C535" s="57"/>
      <c r="D535" s="57"/>
      <c r="E535" s="57"/>
      <c r="F535" s="57"/>
      <c r="G535" s="57"/>
      <c r="H535" s="57"/>
      <c r="I535" s="64"/>
      <c r="J535" s="53" t="s">
        <v>52</v>
      </c>
      <c r="K535" s="54"/>
      <c r="L535" s="74"/>
      <c r="M535" s="23"/>
      <c r="N535" s="74">
        <f>(N534/N532)*100</f>
        <v>83.63095238095238</v>
      </c>
      <c r="O535" s="74"/>
      <c r="P535" s="23"/>
      <c r="Q535" s="23">
        <f>(Q534/Q532)*100</f>
        <v>83.63095238095238</v>
      </c>
      <c r="R535" s="23"/>
      <c r="S535" s="74"/>
      <c r="T535" s="74"/>
      <c r="U535" s="74"/>
      <c r="V535" s="23"/>
      <c r="W535" s="23">
        <f>(W534/W532)*100</f>
        <v>83.63095238095238</v>
      </c>
      <c r="X535" s="23"/>
      <c r="Y535" s="23"/>
      <c r="Z535" s="4"/>
    </row>
    <row r="536" spans="1:26" ht="23.25">
      <c r="A536" s="4"/>
      <c r="B536" s="57"/>
      <c r="C536" s="57"/>
      <c r="D536" s="57"/>
      <c r="E536" s="57"/>
      <c r="F536" s="57"/>
      <c r="G536" s="57"/>
      <c r="H536" s="57"/>
      <c r="I536" s="64"/>
      <c r="J536" s="53" t="s">
        <v>53</v>
      </c>
      <c r="K536" s="54"/>
      <c r="L536" s="74"/>
      <c r="M536" s="23"/>
      <c r="N536" s="74">
        <f>(N534/N533)*100</f>
        <v>83.63095238095238</v>
      </c>
      <c r="O536" s="74"/>
      <c r="P536" s="23"/>
      <c r="Q536" s="23">
        <f>(Q534/Q533)*100</f>
        <v>83.63095238095238</v>
      </c>
      <c r="R536" s="23"/>
      <c r="S536" s="74"/>
      <c r="T536" s="74"/>
      <c r="U536" s="74"/>
      <c r="V536" s="23"/>
      <c r="W536" s="23">
        <f>(W534/W533)*100</f>
        <v>83.63095238095238</v>
      </c>
      <c r="X536" s="23"/>
      <c r="Y536" s="23"/>
      <c r="Z536" s="4"/>
    </row>
    <row r="537" spans="1:26" ht="23.25">
      <c r="A537" s="4"/>
      <c r="B537" s="57"/>
      <c r="C537" s="57"/>
      <c r="D537" s="57"/>
      <c r="E537" s="57"/>
      <c r="F537" s="57"/>
      <c r="G537" s="57"/>
      <c r="H537" s="57"/>
      <c r="I537" s="64"/>
      <c r="J537" s="53"/>
      <c r="K537" s="54"/>
      <c r="L537" s="74"/>
      <c r="M537" s="23"/>
      <c r="N537" s="74"/>
      <c r="O537" s="74"/>
      <c r="P537" s="23"/>
      <c r="Q537" s="23"/>
      <c r="R537" s="23"/>
      <c r="S537" s="74"/>
      <c r="T537" s="74"/>
      <c r="U537" s="74"/>
      <c r="V537" s="23"/>
      <c r="W537" s="23"/>
      <c r="X537" s="23"/>
      <c r="Y537" s="23"/>
      <c r="Z537" s="4"/>
    </row>
    <row r="538" spans="1:26" ht="23.25">
      <c r="A538" s="4"/>
      <c r="B538" s="57"/>
      <c r="C538" s="57"/>
      <c r="D538" s="57"/>
      <c r="E538" s="57"/>
      <c r="F538" s="57"/>
      <c r="G538" s="57" t="s">
        <v>187</v>
      </c>
      <c r="H538" s="57"/>
      <c r="I538" s="64"/>
      <c r="J538" s="53" t="s">
        <v>188</v>
      </c>
      <c r="K538" s="54"/>
      <c r="L538" s="74"/>
      <c r="M538" s="23"/>
      <c r="N538" s="74"/>
      <c r="O538" s="74"/>
      <c r="P538" s="23"/>
      <c r="Q538" s="23"/>
      <c r="R538" s="23"/>
      <c r="S538" s="74"/>
      <c r="T538" s="74"/>
      <c r="U538" s="74"/>
      <c r="V538" s="23"/>
      <c r="W538" s="23"/>
      <c r="X538" s="23"/>
      <c r="Y538" s="23"/>
      <c r="Z538" s="4"/>
    </row>
    <row r="539" spans="1:26" ht="23.25">
      <c r="A539" s="4"/>
      <c r="B539" s="57"/>
      <c r="C539" s="57"/>
      <c r="D539" s="57"/>
      <c r="E539" s="57"/>
      <c r="F539" s="57"/>
      <c r="G539" s="57"/>
      <c r="H539" s="57"/>
      <c r="I539" s="64"/>
      <c r="J539" s="53" t="s">
        <v>49</v>
      </c>
      <c r="K539" s="54"/>
      <c r="L539" s="74"/>
      <c r="M539" s="23"/>
      <c r="N539" s="74">
        <v>112.7</v>
      </c>
      <c r="O539" s="74"/>
      <c r="P539" s="23"/>
      <c r="Q539" s="23">
        <f>SUM(L539:P539)</f>
        <v>112.7</v>
      </c>
      <c r="R539" s="23"/>
      <c r="S539" s="74"/>
      <c r="T539" s="74"/>
      <c r="U539" s="74"/>
      <c r="V539" s="23">
        <f>SUM(R539:U539)</f>
        <v>0</v>
      </c>
      <c r="W539" s="23">
        <f>SUM(Q539+V539)</f>
        <v>112.7</v>
      </c>
      <c r="X539" s="23">
        <f>(Q539/W539)*100</f>
        <v>100</v>
      </c>
      <c r="Y539" s="23">
        <f>(V539/W539)*100</f>
        <v>0</v>
      </c>
      <c r="Z539" s="4"/>
    </row>
    <row r="540" spans="1:26" ht="23.25">
      <c r="A540" s="4"/>
      <c r="B540" s="65"/>
      <c r="C540" s="65"/>
      <c r="D540" s="65"/>
      <c r="E540" s="65"/>
      <c r="F540" s="65"/>
      <c r="G540" s="65"/>
      <c r="H540" s="65"/>
      <c r="I540" s="66"/>
      <c r="J540" s="62"/>
      <c r="K540" s="63"/>
      <c r="L540" s="75"/>
      <c r="M540" s="76"/>
      <c r="N540" s="75"/>
      <c r="O540" s="75"/>
      <c r="P540" s="76"/>
      <c r="Q540" s="76"/>
      <c r="R540" s="76"/>
      <c r="S540" s="75"/>
      <c r="T540" s="75"/>
      <c r="U540" s="75"/>
      <c r="V540" s="76"/>
      <c r="W540" s="76"/>
      <c r="X540" s="76"/>
      <c r="Y540" s="76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407</v>
      </c>
      <c r="Z542" s="4"/>
    </row>
    <row r="543" spans="1:26" ht="23.25">
      <c r="A543" s="4"/>
      <c r="B543" s="67" t="s">
        <v>40</v>
      </c>
      <c r="C543" s="68"/>
      <c r="D543" s="68"/>
      <c r="E543" s="68"/>
      <c r="F543" s="68"/>
      <c r="G543" s="68"/>
      <c r="H543" s="69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42</v>
      </c>
      <c r="X543" s="13"/>
      <c r="Y543" s="16"/>
      <c r="Z543" s="4"/>
    </row>
    <row r="544" spans="1:26" ht="23.25">
      <c r="A544" s="4"/>
      <c r="B544" s="17" t="s">
        <v>41</v>
      </c>
      <c r="C544" s="18"/>
      <c r="D544" s="18"/>
      <c r="E544" s="18"/>
      <c r="F544" s="18"/>
      <c r="G544" s="18"/>
      <c r="H544" s="70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39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4"/>
      <c r="J548" s="53"/>
      <c r="K548" s="54"/>
      <c r="L548" s="22"/>
      <c r="M548" s="23"/>
      <c r="N548" s="24"/>
      <c r="O548" s="3"/>
      <c r="P548" s="27"/>
      <c r="Q548" s="27"/>
      <c r="R548" s="23"/>
      <c r="S548" s="24"/>
      <c r="T548" s="22"/>
      <c r="U548" s="73"/>
      <c r="V548" s="27"/>
      <c r="W548" s="27"/>
      <c r="X548" s="27"/>
      <c r="Y548" s="23"/>
      <c r="Z548" s="4"/>
    </row>
    <row r="549" spans="1:26" ht="23.25">
      <c r="A549" s="4"/>
      <c r="B549" s="51" t="s">
        <v>47</v>
      </c>
      <c r="C549" s="51" t="s">
        <v>54</v>
      </c>
      <c r="D549" s="51" t="s">
        <v>56</v>
      </c>
      <c r="E549" s="51"/>
      <c r="F549" s="51" t="s">
        <v>125</v>
      </c>
      <c r="G549" s="51" t="s">
        <v>187</v>
      </c>
      <c r="H549" s="51"/>
      <c r="I549" s="64"/>
      <c r="J549" s="55" t="s">
        <v>50</v>
      </c>
      <c r="K549" s="56"/>
      <c r="L549" s="74"/>
      <c r="M549" s="74"/>
      <c r="N549" s="74">
        <v>112.7</v>
      </c>
      <c r="O549" s="74"/>
      <c r="P549" s="74"/>
      <c r="Q549" s="74">
        <f>SUM(L549:P549)</f>
        <v>112.7</v>
      </c>
      <c r="R549" s="74"/>
      <c r="S549" s="74"/>
      <c r="T549" s="74"/>
      <c r="U549" s="77"/>
      <c r="V549" s="23">
        <f>SUM(R549:U549)</f>
        <v>0</v>
      </c>
      <c r="W549" s="23">
        <f>SUM(Q549+V549)</f>
        <v>112.7</v>
      </c>
      <c r="X549" s="23">
        <f>(Q549/W549)*100</f>
        <v>100</v>
      </c>
      <c r="Y549" s="23">
        <f>(V549/W549)*100</f>
        <v>0</v>
      </c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4"/>
      <c r="J550" s="55" t="s">
        <v>51</v>
      </c>
      <c r="K550" s="56"/>
      <c r="L550" s="74"/>
      <c r="M550" s="74"/>
      <c r="N550" s="74">
        <v>94.4</v>
      </c>
      <c r="O550" s="74"/>
      <c r="P550" s="74"/>
      <c r="Q550" s="74">
        <f>SUM(L550:P550)</f>
        <v>94.4</v>
      </c>
      <c r="R550" s="74"/>
      <c r="S550" s="74"/>
      <c r="T550" s="74"/>
      <c r="U550" s="74"/>
      <c r="V550" s="23">
        <f>SUM(R550:U550)</f>
        <v>0</v>
      </c>
      <c r="W550" s="23">
        <f>SUM(Q550+V550)</f>
        <v>94.4</v>
      </c>
      <c r="X550" s="23">
        <f>(Q550/W550)*100</f>
        <v>100</v>
      </c>
      <c r="Y550" s="23">
        <f>(V550/W550)*100</f>
        <v>0</v>
      </c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4"/>
      <c r="J551" s="53" t="s">
        <v>52</v>
      </c>
      <c r="K551" s="54"/>
      <c r="L551" s="74"/>
      <c r="M551" s="74"/>
      <c r="N551" s="74">
        <f>(N550/N539)*100</f>
        <v>83.76220053238687</v>
      </c>
      <c r="O551" s="74"/>
      <c r="P551" s="74"/>
      <c r="Q551" s="23">
        <f>(Q550/Q539)*100</f>
        <v>83.76220053238687</v>
      </c>
      <c r="R551" s="74"/>
      <c r="S551" s="74"/>
      <c r="T551" s="74"/>
      <c r="U551" s="74"/>
      <c r="V551" s="23"/>
      <c r="W551" s="23">
        <f>(W550/W539)*100</f>
        <v>83.76220053238687</v>
      </c>
      <c r="X551" s="23"/>
      <c r="Y551" s="23"/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4"/>
      <c r="J552" s="53" t="s">
        <v>53</v>
      </c>
      <c r="K552" s="54"/>
      <c r="L552" s="74"/>
      <c r="M552" s="23"/>
      <c r="N552" s="74">
        <f>(N550/N549)*100</f>
        <v>83.76220053238687</v>
      </c>
      <c r="O552" s="74"/>
      <c r="P552" s="23"/>
      <c r="Q552" s="23">
        <f>(Q550/Q549)*100</f>
        <v>83.76220053238687</v>
      </c>
      <c r="R552" s="23"/>
      <c r="S552" s="74"/>
      <c r="T552" s="74"/>
      <c r="U552" s="74"/>
      <c r="V552" s="23"/>
      <c r="W552" s="23">
        <f>(W550/W549)*100</f>
        <v>83.76220053238687</v>
      </c>
      <c r="X552" s="23"/>
      <c r="Y552" s="23"/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4"/>
      <c r="J553" s="53"/>
      <c r="K553" s="54"/>
      <c r="L553" s="74"/>
      <c r="M553" s="23"/>
      <c r="N553" s="74"/>
      <c r="O553" s="74"/>
      <c r="P553" s="23"/>
      <c r="Q553" s="23"/>
      <c r="R553" s="23"/>
      <c r="S553" s="74"/>
      <c r="T553" s="74"/>
      <c r="U553" s="74"/>
      <c r="V553" s="23"/>
      <c r="W553" s="23"/>
      <c r="X553" s="23"/>
      <c r="Y553" s="23"/>
      <c r="Z553" s="4"/>
    </row>
    <row r="554" spans="1:26" ht="23.25">
      <c r="A554" s="4"/>
      <c r="B554" s="51"/>
      <c r="C554" s="51"/>
      <c r="D554" s="51"/>
      <c r="E554" s="51"/>
      <c r="F554" s="51"/>
      <c r="G554" s="51" t="s">
        <v>189</v>
      </c>
      <c r="H554" s="51"/>
      <c r="I554" s="64"/>
      <c r="J554" s="53" t="s">
        <v>190</v>
      </c>
      <c r="K554" s="54"/>
      <c r="L554" s="74"/>
      <c r="M554" s="23"/>
      <c r="N554" s="74"/>
      <c r="O554" s="74"/>
      <c r="P554" s="23"/>
      <c r="Q554" s="23"/>
      <c r="R554" s="23"/>
      <c r="S554" s="74"/>
      <c r="T554" s="74"/>
      <c r="U554" s="74"/>
      <c r="V554" s="23"/>
      <c r="W554" s="23"/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4"/>
      <c r="J555" s="53" t="s">
        <v>49</v>
      </c>
      <c r="K555" s="54"/>
      <c r="L555" s="74"/>
      <c r="M555" s="23"/>
      <c r="N555" s="74">
        <v>3357</v>
      </c>
      <c r="O555" s="74"/>
      <c r="P555" s="23"/>
      <c r="Q555" s="23">
        <f>SUM(L555:P555)</f>
        <v>3357</v>
      </c>
      <c r="R555" s="23"/>
      <c r="S555" s="74"/>
      <c r="T555" s="74"/>
      <c r="U555" s="74"/>
      <c r="V555" s="23">
        <f>SUM(R555:U555)</f>
        <v>0</v>
      </c>
      <c r="W555" s="23">
        <f>SUM(Q555+V555)</f>
        <v>3357</v>
      </c>
      <c r="X555" s="23">
        <f>(Q555/W555)*100</f>
        <v>100</v>
      </c>
      <c r="Y555" s="23">
        <f>(V555/W555)*100</f>
        <v>0</v>
      </c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4"/>
      <c r="J556" s="53" t="s">
        <v>50</v>
      </c>
      <c r="K556" s="54"/>
      <c r="L556" s="74"/>
      <c r="M556" s="23"/>
      <c r="N556" s="74">
        <v>3402.6</v>
      </c>
      <c r="O556" s="74"/>
      <c r="P556" s="23"/>
      <c r="Q556" s="23">
        <f>SUM(L556:P556)</f>
        <v>3402.6</v>
      </c>
      <c r="R556" s="23"/>
      <c r="S556" s="74"/>
      <c r="T556" s="74"/>
      <c r="U556" s="74"/>
      <c r="V556" s="23">
        <f>SUM(R556:U556)</f>
        <v>0</v>
      </c>
      <c r="W556" s="23">
        <f>SUM(Q556+V556)</f>
        <v>3402.6</v>
      </c>
      <c r="X556" s="23">
        <f>(Q556/W556)*100</f>
        <v>100</v>
      </c>
      <c r="Y556" s="23">
        <f>(V556/W556)*100</f>
        <v>0</v>
      </c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4"/>
      <c r="J557" s="53" t="s">
        <v>51</v>
      </c>
      <c r="K557" s="54"/>
      <c r="L557" s="74"/>
      <c r="M557" s="23"/>
      <c r="N557" s="74">
        <v>3402.5</v>
      </c>
      <c r="O557" s="74"/>
      <c r="P557" s="23"/>
      <c r="Q557" s="23">
        <f>SUM(L557:P557)</f>
        <v>3402.5</v>
      </c>
      <c r="R557" s="23"/>
      <c r="S557" s="74"/>
      <c r="T557" s="74"/>
      <c r="U557" s="74"/>
      <c r="V557" s="23">
        <f>SUM(R557:U557)</f>
        <v>0</v>
      </c>
      <c r="W557" s="23">
        <f>SUM(Q557+V557)</f>
        <v>3402.5</v>
      </c>
      <c r="X557" s="23">
        <f>(Q557/W557)*100</f>
        <v>100</v>
      </c>
      <c r="Y557" s="23">
        <f>(V557/W557)*100</f>
        <v>0</v>
      </c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4"/>
      <c r="J558" s="53" t="s">
        <v>52</v>
      </c>
      <c r="K558" s="54"/>
      <c r="L558" s="74"/>
      <c r="M558" s="23"/>
      <c r="N558" s="74">
        <f>(N557/N555)*100</f>
        <v>101.35537682454571</v>
      </c>
      <c r="O558" s="74"/>
      <c r="P558" s="23"/>
      <c r="Q558" s="23">
        <f>(Q557/Q555)*100</f>
        <v>101.35537682454571</v>
      </c>
      <c r="R558" s="23"/>
      <c r="S558" s="74"/>
      <c r="T558" s="74"/>
      <c r="U558" s="74"/>
      <c r="V558" s="23"/>
      <c r="W558" s="23">
        <f>(W557/W555)*100</f>
        <v>101.35537682454571</v>
      </c>
      <c r="X558" s="23"/>
      <c r="Y558" s="23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4"/>
      <c r="J559" s="53" t="s">
        <v>53</v>
      </c>
      <c r="K559" s="54"/>
      <c r="L559" s="74"/>
      <c r="M559" s="23"/>
      <c r="N559" s="74">
        <f>(N557/N556)*100</f>
        <v>99.99706107094575</v>
      </c>
      <c r="O559" s="74"/>
      <c r="P559" s="23"/>
      <c r="Q559" s="23">
        <f>(Q557/Q556)*100</f>
        <v>99.99706107094575</v>
      </c>
      <c r="R559" s="23"/>
      <c r="S559" s="74"/>
      <c r="T559" s="74"/>
      <c r="U559" s="74"/>
      <c r="V559" s="23"/>
      <c r="W559" s="23">
        <f>(W557/W556)*100</f>
        <v>99.99706107094575</v>
      </c>
      <c r="X559" s="23"/>
      <c r="Y559" s="23"/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4"/>
      <c r="J560" s="53"/>
      <c r="K560" s="54"/>
      <c r="L560" s="74"/>
      <c r="M560" s="23"/>
      <c r="N560" s="74"/>
      <c r="O560" s="74"/>
      <c r="P560" s="23"/>
      <c r="Q560" s="23"/>
      <c r="R560" s="23"/>
      <c r="S560" s="74"/>
      <c r="T560" s="74"/>
      <c r="U560" s="74"/>
      <c r="V560" s="23"/>
      <c r="W560" s="23"/>
      <c r="X560" s="23"/>
      <c r="Y560" s="23"/>
      <c r="Z560" s="4"/>
    </row>
    <row r="561" spans="1:26" ht="23.25">
      <c r="A561" s="4"/>
      <c r="B561" s="51"/>
      <c r="C561" s="51"/>
      <c r="D561" s="51"/>
      <c r="E561" s="51"/>
      <c r="F561" s="51"/>
      <c r="G561" s="51" t="s">
        <v>191</v>
      </c>
      <c r="H561" s="51"/>
      <c r="I561" s="64"/>
      <c r="J561" s="53" t="s">
        <v>391</v>
      </c>
      <c r="K561" s="54"/>
      <c r="L561" s="74"/>
      <c r="M561" s="23"/>
      <c r="N561" s="74"/>
      <c r="O561" s="74"/>
      <c r="P561" s="23"/>
      <c r="Q561" s="23"/>
      <c r="R561" s="23"/>
      <c r="S561" s="74"/>
      <c r="T561" s="74"/>
      <c r="U561" s="74"/>
      <c r="V561" s="23"/>
      <c r="W561" s="23"/>
      <c r="X561" s="23"/>
      <c r="Y561" s="23"/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4"/>
      <c r="J562" s="53" t="s">
        <v>192</v>
      </c>
      <c r="K562" s="54"/>
      <c r="L562" s="74"/>
      <c r="M562" s="23"/>
      <c r="N562" s="74"/>
      <c r="O562" s="74"/>
      <c r="P562" s="23"/>
      <c r="Q562" s="23"/>
      <c r="R562" s="23"/>
      <c r="S562" s="74"/>
      <c r="T562" s="74"/>
      <c r="U562" s="74"/>
      <c r="V562" s="23"/>
      <c r="W562" s="23"/>
      <c r="X562" s="23"/>
      <c r="Y562" s="23"/>
      <c r="Z562" s="4"/>
    </row>
    <row r="563" spans="1:26" ht="23.25">
      <c r="A563" s="4"/>
      <c r="B563" s="57"/>
      <c r="C563" s="58"/>
      <c r="D563" s="58"/>
      <c r="E563" s="58"/>
      <c r="F563" s="58"/>
      <c r="G563" s="58"/>
      <c r="H563" s="58"/>
      <c r="I563" s="53"/>
      <c r="J563" s="53" t="s">
        <v>49</v>
      </c>
      <c r="K563" s="54"/>
      <c r="L563" s="21"/>
      <c r="M563" s="21"/>
      <c r="N563" s="21">
        <v>3245.1</v>
      </c>
      <c r="O563" s="21"/>
      <c r="P563" s="21"/>
      <c r="Q563" s="21">
        <f>SUM(L563:P563)</f>
        <v>3245.1</v>
      </c>
      <c r="R563" s="21"/>
      <c r="S563" s="21"/>
      <c r="T563" s="21"/>
      <c r="U563" s="21"/>
      <c r="V563" s="21">
        <f>SUM(R563:U563)</f>
        <v>0</v>
      </c>
      <c r="W563" s="21">
        <f>SUM(Q563+V563)</f>
        <v>3245.1</v>
      </c>
      <c r="X563" s="21">
        <f>(Q563/W563)*100</f>
        <v>100</v>
      </c>
      <c r="Y563" s="21">
        <f>(V563/W563)*100</f>
        <v>0</v>
      </c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4"/>
      <c r="J564" s="53" t="s">
        <v>50</v>
      </c>
      <c r="K564" s="54"/>
      <c r="L564" s="74"/>
      <c r="M564" s="23"/>
      <c r="N564" s="74">
        <v>4999</v>
      </c>
      <c r="O564" s="74"/>
      <c r="P564" s="23"/>
      <c r="Q564" s="23">
        <f>SUM(L564:P564)</f>
        <v>4999</v>
      </c>
      <c r="R564" s="23"/>
      <c r="S564" s="74"/>
      <c r="T564" s="74"/>
      <c r="U564" s="74"/>
      <c r="V564" s="23">
        <f>SUM(R564:U564)</f>
        <v>0</v>
      </c>
      <c r="W564" s="23">
        <f>SUM(Q564+V564)</f>
        <v>4999</v>
      </c>
      <c r="X564" s="23">
        <f>(Q564/W564)*100</f>
        <v>100</v>
      </c>
      <c r="Y564" s="23">
        <f>(V564/W564)*100</f>
        <v>0</v>
      </c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4"/>
      <c r="J565" s="53" t="s">
        <v>51</v>
      </c>
      <c r="K565" s="54"/>
      <c r="L565" s="74"/>
      <c r="M565" s="23"/>
      <c r="N565" s="74">
        <v>4999</v>
      </c>
      <c r="O565" s="74"/>
      <c r="P565" s="23"/>
      <c r="Q565" s="23">
        <f>SUM(L565:P565)</f>
        <v>4999</v>
      </c>
      <c r="R565" s="23"/>
      <c r="S565" s="74"/>
      <c r="T565" s="74"/>
      <c r="U565" s="74"/>
      <c r="V565" s="23">
        <f>SUM(R565:U565)</f>
        <v>0</v>
      </c>
      <c r="W565" s="23">
        <f>SUM(Q565+V565)</f>
        <v>4999</v>
      </c>
      <c r="X565" s="23">
        <f>(Q565/W565)*100</f>
        <v>100</v>
      </c>
      <c r="Y565" s="23">
        <f>(V565/W565)*100</f>
        <v>0</v>
      </c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4"/>
      <c r="J566" s="53" t="s">
        <v>52</v>
      </c>
      <c r="K566" s="54"/>
      <c r="L566" s="74"/>
      <c r="M566" s="23"/>
      <c r="N566" s="74">
        <f>(N565/N563)*100</f>
        <v>154.04764105882717</v>
      </c>
      <c r="O566" s="74"/>
      <c r="P566" s="23"/>
      <c r="Q566" s="23">
        <f>(Q565/Q563)*100</f>
        <v>154.04764105882717</v>
      </c>
      <c r="R566" s="23"/>
      <c r="S566" s="74"/>
      <c r="T566" s="74"/>
      <c r="U566" s="74"/>
      <c r="V566" s="23"/>
      <c r="W566" s="23">
        <f>(W565/W563)*100</f>
        <v>154.04764105882717</v>
      </c>
      <c r="X566" s="23"/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4"/>
      <c r="J567" s="53" t="s">
        <v>53</v>
      </c>
      <c r="K567" s="54"/>
      <c r="L567" s="74"/>
      <c r="M567" s="23"/>
      <c r="N567" s="74">
        <f>(N565/N564)*100</f>
        <v>100</v>
      </c>
      <c r="O567" s="74"/>
      <c r="P567" s="23"/>
      <c r="Q567" s="23">
        <f>(Q565/Q564)*100</f>
        <v>100</v>
      </c>
      <c r="R567" s="23"/>
      <c r="S567" s="74"/>
      <c r="T567" s="74"/>
      <c r="U567" s="74"/>
      <c r="V567" s="23"/>
      <c r="W567" s="23">
        <f>(W565/W564)*100</f>
        <v>100</v>
      </c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4"/>
      <c r="J568" s="53"/>
      <c r="K568" s="54"/>
      <c r="L568" s="74"/>
      <c r="M568" s="23"/>
      <c r="N568" s="74"/>
      <c r="O568" s="74"/>
      <c r="P568" s="23"/>
      <c r="Q568" s="23"/>
      <c r="R568" s="23"/>
      <c r="S568" s="74"/>
      <c r="T568" s="74"/>
      <c r="U568" s="74"/>
      <c r="V568" s="23"/>
      <c r="W568" s="23"/>
      <c r="X568" s="23"/>
      <c r="Y568" s="23"/>
      <c r="Z568" s="4"/>
    </row>
    <row r="569" spans="1:26" ht="23.25">
      <c r="A569" s="4"/>
      <c r="B569" s="51"/>
      <c r="C569" s="51"/>
      <c r="D569" s="51"/>
      <c r="E569" s="51"/>
      <c r="F569" s="51"/>
      <c r="G569" s="51" t="s">
        <v>193</v>
      </c>
      <c r="H569" s="51"/>
      <c r="I569" s="64"/>
      <c r="J569" s="53" t="s">
        <v>194</v>
      </c>
      <c r="K569" s="54"/>
      <c r="L569" s="74"/>
      <c r="M569" s="23"/>
      <c r="N569" s="74"/>
      <c r="O569" s="74"/>
      <c r="P569" s="23"/>
      <c r="Q569" s="23"/>
      <c r="R569" s="23"/>
      <c r="S569" s="74"/>
      <c r="T569" s="74"/>
      <c r="U569" s="74"/>
      <c r="V569" s="23"/>
      <c r="W569" s="23"/>
      <c r="X569" s="23"/>
      <c r="Y569" s="23"/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4"/>
      <c r="J570" s="53" t="s">
        <v>195</v>
      </c>
      <c r="K570" s="54"/>
      <c r="L570" s="74"/>
      <c r="M570" s="23"/>
      <c r="N570" s="74"/>
      <c r="O570" s="74"/>
      <c r="P570" s="23"/>
      <c r="Q570" s="23"/>
      <c r="R570" s="23"/>
      <c r="S570" s="74"/>
      <c r="T570" s="74"/>
      <c r="U570" s="74"/>
      <c r="V570" s="23"/>
      <c r="W570" s="23"/>
      <c r="X570" s="23"/>
      <c r="Y570" s="23"/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4"/>
      <c r="J571" s="53" t="s">
        <v>49</v>
      </c>
      <c r="K571" s="54"/>
      <c r="L571" s="74"/>
      <c r="M571" s="23"/>
      <c r="N571" s="74">
        <v>402.8</v>
      </c>
      <c r="O571" s="74"/>
      <c r="P571" s="23"/>
      <c r="Q571" s="23">
        <f>SUM(L571:P571)</f>
        <v>402.8</v>
      </c>
      <c r="R571" s="23"/>
      <c r="S571" s="74"/>
      <c r="T571" s="74"/>
      <c r="U571" s="74"/>
      <c r="V571" s="23">
        <f>SUM(R571:U571)</f>
        <v>0</v>
      </c>
      <c r="W571" s="23">
        <f>SUM(Q571+V571)</f>
        <v>402.8</v>
      </c>
      <c r="X571" s="23">
        <f>(Q571/W571)*100</f>
        <v>100</v>
      </c>
      <c r="Y571" s="23">
        <f>(V571/W571)*100</f>
        <v>0</v>
      </c>
      <c r="Z571" s="4"/>
    </row>
    <row r="572" spans="1:26" ht="23.25">
      <c r="A572" s="4"/>
      <c r="B572" s="57"/>
      <c r="C572" s="58"/>
      <c r="D572" s="58"/>
      <c r="E572" s="58"/>
      <c r="F572" s="58"/>
      <c r="G572" s="58"/>
      <c r="H572" s="58"/>
      <c r="I572" s="53"/>
      <c r="J572" s="53" t="s">
        <v>50</v>
      </c>
      <c r="K572" s="54"/>
      <c r="L572" s="21"/>
      <c r="M572" s="21"/>
      <c r="N572" s="21">
        <v>392.9</v>
      </c>
      <c r="O572" s="21"/>
      <c r="P572" s="21"/>
      <c r="Q572" s="21">
        <f>SUM(L572:P572)</f>
        <v>392.9</v>
      </c>
      <c r="R572" s="21"/>
      <c r="S572" s="21"/>
      <c r="T572" s="21"/>
      <c r="U572" s="21"/>
      <c r="V572" s="21">
        <f>SUM(R572:U572)</f>
        <v>0</v>
      </c>
      <c r="W572" s="21">
        <f>SUM(Q572+V572)</f>
        <v>392.9</v>
      </c>
      <c r="X572" s="21">
        <f>(Q572/W572)*100</f>
        <v>100</v>
      </c>
      <c r="Y572" s="21">
        <f>(V572/W572)*100</f>
        <v>0</v>
      </c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4"/>
      <c r="J573" s="53" t="s">
        <v>51</v>
      </c>
      <c r="K573" s="54"/>
      <c r="L573" s="74"/>
      <c r="M573" s="23"/>
      <c r="N573" s="74">
        <v>282.4</v>
      </c>
      <c r="O573" s="74"/>
      <c r="P573" s="23"/>
      <c r="Q573" s="23">
        <f>SUM(L573:P573)</f>
        <v>282.4</v>
      </c>
      <c r="R573" s="23"/>
      <c r="S573" s="74"/>
      <c r="T573" s="74"/>
      <c r="U573" s="74"/>
      <c r="V573" s="23">
        <f>SUM(R573:U573)</f>
        <v>0</v>
      </c>
      <c r="W573" s="23">
        <f>SUM(Q573+V573)</f>
        <v>282.4</v>
      </c>
      <c r="X573" s="23">
        <f>(Q573/W573)*100</f>
        <v>100</v>
      </c>
      <c r="Y573" s="23">
        <f>(V573/W573)*100</f>
        <v>0</v>
      </c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4"/>
      <c r="J574" s="53" t="s">
        <v>52</v>
      </c>
      <c r="K574" s="54"/>
      <c r="L574" s="74"/>
      <c r="M574" s="23"/>
      <c r="N574" s="74">
        <f>(N573/N571)*100</f>
        <v>70.10923535253227</v>
      </c>
      <c r="O574" s="74"/>
      <c r="P574" s="23"/>
      <c r="Q574" s="23">
        <f>(Q573/Q571)*100</f>
        <v>70.10923535253227</v>
      </c>
      <c r="R574" s="23"/>
      <c r="S574" s="74"/>
      <c r="T574" s="74"/>
      <c r="U574" s="74"/>
      <c r="V574" s="23"/>
      <c r="W574" s="23">
        <f>(W573/W571)*100</f>
        <v>70.10923535253227</v>
      </c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4"/>
      <c r="J575" s="53" t="s">
        <v>53</v>
      </c>
      <c r="K575" s="54"/>
      <c r="L575" s="74"/>
      <c r="M575" s="23"/>
      <c r="N575" s="74">
        <f>(N573/N572)*100</f>
        <v>71.87579536777807</v>
      </c>
      <c r="O575" s="74"/>
      <c r="P575" s="23"/>
      <c r="Q575" s="23">
        <f>(Q573/Q572)*100</f>
        <v>71.87579536777807</v>
      </c>
      <c r="R575" s="23"/>
      <c r="S575" s="74"/>
      <c r="T575" s="74"/>
      <c r="U575" s="74"/>
      <c r="V575" s="23"/>
      <c r="W575" s="23">
        <f>(W573/W572)*100</f>
        <v>71.87579536777807</v>
      </c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4"/>
      <c r="J576" s="53"/>
      <c r="K576" s="54"/>
      <c r="L576" s="74"/>
      <c r="M576" s="23"/>
      <c r="N576" s="74"/>
      <c r="O576" s="74"/>
      <c r="P576" s="23"/>
      <c r="Q576" s="23"/>
      <c r="R576" s="23"/>
      <c r="S576" s="74"/>
      <c r="T576" s="74"/>
      <c r="U576" s="74"/>
      <c r="V576" s="23"/>
      <c r="W576" s="23"/>
      <c r="X576" s="23"/>
      <c r="Y576" s="23"/>
      <c r="Z576" s="4"/>
    </row>
    <row r="577" spans="1:26" ht="23.25">
      <c r="A577" s="4"/>
      <c r="B577" s="57"/>
      <c r="C577" s="57"/>
      <c r="D577" s="57"/>
      <c r="E577" s="57"/>
      <c r="F577" s="57"/>
      <c r="G577" s="57" t="s">
        <v>196</v>
      </c>
      <c r="H577" s="57"/>
      <c r="I577" s="64"/>
      <c r="J577" s="53" t="s">
        <v>197</v>
      </c>
      <c r="K577" s="54"/>
      <c r="L577" s="74"/>
      <c r="M577" s="23"/>
      <c r="N577" s="74"/>
      <c r="O577" s="74"/>
      <c r="P577" s="23"/>
      <c r="Q577" s="23"/>
      <c r="R577" s="23"/>
      <c r="S577" s="74"/>
      <c r="T577" s="74"/>
      <c r="U577" s="74"/>
      <c r="V577" s="23"/>
      <c r="W577" s="23"/>
      <c r="X577" s="23"/>
      <c r="Y577" s="23"/>
      <c r="Z577" s="4"/>
    </row>
    <row r="578" spans="1:26" ht="23.25">
      <c r="A578" s="4"/>
      <c r="B578" s="57"/>
      <c r="C578" s="58"/>
      <c r="D578" s="58"/>
      <c r="E578" s="58"/>
      <c r="F578" s="58"/>
      <c r="G578" s="58"/>
      <c r="H578" s="58"/>
      <c r="I578" s="53"/>
      <c r="J578" s="53" t="s">
        <v>198</v>
      </c>
      <c r="K578" s="54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4"/>
    </row>
    <row r="579" spans="1:26" ht="23.25">
      <c r="A579" s="4"/>
      <c r="B579" s="57"/>
      <c r="C579" s="57"/>
      <c r="D579" s="57"/>
      <c r="E579" s="57"/>
      <c r="F579" s="57"/>
      <c r="G579" s="57"/>
      <c r="H579" s="57"/>
      <c r="I579" s="64"/>
      <c r="J579" s="53" t="s">
        <v>49</v>
      </c>
      <c r="K579" s="54"/>
      <c r="L579" s="74"/>
      <c r="M579" s="23"/>
      <c r="N579" s="74">
        <v>9511.5</v>
      </c>
      <c r="O579" s="74"/>
      <c r="P579" s="23"/>
      <c r="Q579" s="23">
        <f>SUM(L579:P579)</f>
        <v>9511.5</v>
      </c>
      <c r="R579" s="23"/>
      <c r="S579" s="74"/>
      <c r="T579" s="74"/>
      <c r="U579" s="74"/>
      <c r="V579" s="23">
        <f>SUM(R579:U579)</f>
        <v>0</v>
      </c>
      <c r="W579" s="23">
        <f>SUM(Q579+V579)</f>
        <v>9511.5</v>
      </c>
      <c r="X579" s="23">
        <f>(Q579/W579)*100</f>
        <v>100</v>
      </c>
      <c r="Y579" s="23">
        <f>(V579/W579)*100</f>
        <v>0</v>
      </c>
      <c r="Z579" s="4"/>
    </row>
    <row r="580" spans="1:26" ht="23.25">
      <c r="A580" s="4"/>
      <c r="B580" s="57"/>
      <c r="C580" s="57"/>
      <c r="D580" s="57"/>
      <c r="E580" s="57"/>
      <c r="F580" s="57"/>
      <c r="G580" s="57"/>
      <c r="H580" s="57"/>
      <c r="I580" s="64"/>
      <c r="J580" s="53" t="s">
        <v>50</v>
      </c>
      <c r="K580" s="54"/>
      <c r="L580" s="74"/>
      <c r="M580" s="23"/>
      <c r="N580" s="74">
        <v>6782.3</v>
      </c>
      <c r="O580" s="74"/>
      <c r="P580" s="23"/>
      <c r="Q580" s="23">
        <f>SUM(L580:P580)</f>
        <v>6782.3</v>
      </c>
      <c r="R580" s="23"/>
      <c r="S580" s="74"/>
      <c r="T580" s="74"/>
      <c r="U580" s="74"/>
      <c r="V580" s="23">
        <f>SUM(R580:U580)</f>
        <v>0</v>
      </c>
      <c r="W580" s="23">
        <f>SUM(Q580+V580)</f>
        <v>6782.3</v>
      </c>
      <c r="X580" s="23">
        <f>(Q580/W580)*100</f>
        <v>100</v>
      </c>
      <c r="Y580" s="23">
        <f>(V580/W580)*100</f>
        <v>0</v>
      </c>
      <c r="Z580" s="4"/>
    </row>
    <row r="581" spans="1:26" ht="23.25">
      <c r="A581" s="4"/>
      <c r="B581" s="57"/>
      <c r="C581" s="57"/>
      <c r="D581" s="57"/>
      <c r="E581" s="57"/>
      <c r="F581" s="57"/>
      <c r="G581" s="57"/>
      <c r="H581" s="57"/>
      <c r="I581" s="64"/>
      <c r="J581" s="53" t="s">
        <v>51</v>
      </c>
      <c r="K581" s="54"/>
      <c r="L581" s="74"/>
      <c r="M581" s="23"/>
      <c r="N581" s="74">
        <v>6782.3</v>
      </c>
      <c r="O581" s="74"/>
      <c r="P581" s="23"/>
      <c r="Q581" s="23">
        <f>SUM(L581:P581)</f>
        <v>6782.3</v>
      </c>
      <c r="R581" s="23"/>
      <c r="S581" s="74"/>
      <c r="T581" s="74"/>
      <c r="U581" s="74"/>
      <c r="V581" s="23">
        <f>SUM(R581:U581)</f>
        <v>0</v>
      </c>
      <c r="W581" s="23">
        <f>SUM(Q581+V581)</f>
        <v>6782.3</v>
      </c>
      <c r="X581" s="23">
        <f>(Q581/W581)*100</f>
        <v>100</v>
      </c>
      <c r="Y581" s="23">
        <f>(V581/W581)*100</f>
        <v>0</v>
      </c>
      <c r="Z581" s="4"/>
    </row>
    <row r="582" spans="1:26" ht="23.25">
      <c r="A582" s="4"/>
      <c r="B582" s="57"/>
      <c r="C582" s="57"/>
      <c r="D582" s="57"/>
      <c r="E582" s="57"/>
      <c r="F582" s="57"/>
      <c r="G582" s="57"/>
      <c r="H582" s="57"/>
      <c r="I582" s="64"/>
      <c r="J582" s="53" t="s">
        <v>52</v>
      </c>
      <c r="K582" s="54"/>
      <c r="L582" s="74"/>
      <c r="M582" s="23"/>
      <c r="N582" s="74">
        <f>(N581/N579)*100</f>
        <v>71.30631341008254</v>
      </c>
      <c r="O582" s="74"/>
      <c r="P582" s="23"/>
      <c r="Q582" s="23">
        <f>(Q581/Q579)*100</f>
        <v>71.30631341008254</v>
      </c>
      <c r="R582" s="23"/>
      <c r="S582" s="74"/>
      <c r="T582" s="74"/>
      <c r="U582" s="74"/>
      <c r="V582" s="23"/>
      <c r="W582" s="23">
        <f>(W581/W579)*100</f>
        <v>71.30631341008254</v>
      </c>
      <c r="X582" s="23"/>
      <c r="Y582" s="23"/>
      <c r="Z582" s="4"/>
    </row>
    <row r="583" spans="1:26" ht="23.25">
      <c r="A583" s="4"/>
      <c r="B583" s="57"/>
      <c r="C583" s="57"/>
      <c r="D583" s="57"/>
      <c r="E583" s="57"/>
      <c r="F583" s="57"/>
      <c r="G583" s="57"/>
      <c r="H583" s="57"/>
      <c r="I583" s="64"/>
      <c r="J583" s="53" t="s">
        <v>53</v>
      </c>
      <c r="K583" s="54"/>
      <c r="L583" s="74"/>
      <c r="M583" s="23"/>
      <c r="N583" s="74">
        <f>(N581/N580)*100</f>
        <v>100</v>
      </c>
      <c r="O583" s="74"/>
      <c r="P583" s="23"/>
      <c r="Q583" s="23">
        <f>(Q581/Q580)*100</f>
        <v>100</v>
      </c>
      <c r="R583" s="23"/>
      <c r="S583" s="74"/>
      <c r="T583" s="74"/>
      <c r="U583" s="74"/>
      <c r="V583" s="23"/>
      <c r="W583" s="23">
        <f>(W581/W580)*100</f>
        <v>100</v>
      </c>
      <c r="X583" s="23"/>
      <c r="Y583" s="23"/>
      <c r="Z583" s="4"/>
    </row>
    <row r="584" spans="1:26" ht="23.25">
      <c r="A584" s="4"/>
      <c r="B584" s="57"/>
      <c r="C584" s="57"/>
      <c r="D584" s="57"/>
      <c r="E584" s="57"/>
      <c r="F584" s="57"/>
      <c r="G584" s="57"/>
      <c r="H584" s="57"/>
      <c r="I584" s="64"/>
      <c r="J584" s="53"/>
      <c r="K584" s="54"/>
      <c r="L584" s="74"/>
      <c r="M584" s="23"/>
      <c r="N584" s="74"/>
      <c r="O584" s="74"/>
      <c r="P584" s="23"/>
      <c r="Q584" s="23"/>
      <c r="R584" s="23"/>
      <c r="S584" s="74"/>
      <c r="T584" s="74"/>
      <c r="U584" s="74"/>
      <c r="V584" s="23"/>
      <c r="W584" s="23"/>
      <c r="X584" s="23"/>
      <c r="Y584" s="23"/>
      <c r="Z584" s="4"/>
    </row>
    <row r="585" spans="1:26" ht="23.25">
      <c r="A585" s="4"/>
      <c r="B585" s="65"/>
      <c r="C585" s="65"/>
      <c r="D585" s="65"/>
      <c r="E585" s="65"/>
      <c r="F585" s="65"/>
      <c r="G585" s="65"/>
      <c r="H585" s="65"/>
      <c r="I585" s="66"/>
      <c r="J585" s="62"/>
      <c r="K585" s="63"/>
      <c r="L585" s="75"/>
      <c r="M585" s="76"/>
      <c r="N585" s="75"/>
      <c r="O585" s="75"/>
      <c r="P585" s="76"/>
      <c r="Q585" s="76"/>
      <c r="R585" s="76"/>
      <c r="S585" s="75"/>
      <c r="T585" s="75"/>
      <c r="U585" s="75"/>
      <c r="V585" s="76"/>
      <c r="W585" s="76"/>
      <c r="X585" s="76"/>
      <c r="Y585" s="76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408</v>
      </c>
      <c r="Z587" s="4"/>
    </row>
    <row r="588" spans="1:26" ht="23.25">
      <c r="A588" s="4"/>
      <c r="B588" s="67" t="s">
        <v>40</v>
      </c>
      <c r="C588" s="68"/>
      <c r="D588" s="68"/>
      <c r="E588" s="68"/>
      <c r="F588" s="68"/>
      <c r="G588" s="68"/>
      <c r="H588" s="69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42</v>
      </c>
      <c r="X588" s="13"/>
      <c r="Y588" s="16"/>
      <c r="Z588" s="4"/>
    </row>
    <row r="589" spans="1:26" ht="23.25">
      <c r="A589" s="4"/>
      <c r="B589" s="17" t="s">
        <v>41</v>
      </c>
      <c r="C589" s="18"/>
      <c r="D589" s="18"/>
      <c r="E589" s="18"/>
      <c r="F589" s="18"/>
      <c r="G589" s="18"/>
      <c r="H589" s="70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31</v>
      </c>
      <c r="C591" s="38" t="s">
        <v>32</v>
      </c>
      <c r="D591" s="38" t="s">
        <v>33</v>
      </c>
      <c r="E591" s="38" t="s">
        <v>34</v>
      </c>
      <c r="F591" s="38" t="s">
        <v>35</v>
      </c>
      <c r="G591" s="38" t="s">
        <v>36</v>
      </c>
      <c r="H591" s="38" t="s">
        <v>39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4"/>
      <c r="J593" s="53"/>
      <c r="K593" s="54"/>
      <c r="L593" s="22"/>
      <c r="M593" s="23"/>
      <c r="N593" s="24"/>
      <c r="O593" s="3"/>
      <c r="P593" s="27"/>
      <c r="Q593" s="27"/>
      <c r="R593" s="23"/>
      <c r="S593" s="24"/>
      <c r="T593" s="22"/>
      <c r="U593" s="73"/>
      <c r="V593" s="27"/>
      <c r="W593" s="27"/>
      <c r="X593" s="27"/>
      <c r="Y593" s="23"/>
      <c r="Z593" s="4"/>
    </row>
    <row r="594" spans="1:26" ht="23.25">
      <c r="A594" s="4"/>
      <c r="B594" s="51" t="s">
        <v>47</v>
      </c>
      <c r="C594" s="51" t="s">
        <v>54</v>
      </c>
      <c r="D594" s="51" t="s">
        <v>56</v>
      </c>
      <c r="E594" s="51"/>
      <c r="F594" s="51" t="s">
        <v>125</v>
      </c>
      <c r="G594" s="51" t="s">
        <v>199</v>
      </c>
      <c r="H594" s="51"/>
      <c r="I594" s="64"/>
      <c r="J594" s="55" t="s">
        <v>200</v>
      </c>
      <c r="K594" s="56"/>
      <c r="L594" s="74"/>
      <c r="M594" s="74"/>
      <c r="N594" s="74"/>
      <c r="O594" s="74"/>
      <c r="P594" s="74"/>
      <c r="Q594" s="74"/>
      <c r="R594" s="74"/>
      <c r="S594" s="74"/>
      <c r="T594" s="74"/>
      <c r="U594" s="77"/>
      <c r="V594" s="23"/>
      <c r="W594" s="23"/>
      <c r="X594" s="23"/>
      <c r="Y594" s="23"/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4"/>
      <c r="J595" s="55" t="s">
        <v>201</v>
      </c>
      <c r="K595" s="56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23"/>
      <c r="W595" s="23"/>
      <c r="X595" s="23"/>
      <c r="Y595" s="23"/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4"/>
      <c r="J596" s="53" t="s">
        <v>49</v>
      </c>
      <c r="K596" s="54"/>
      <c r="L596" s="74"/>
      <c r="M596" s="74"/>
      <c r="N596" s="74">
        <v>279.7</v>
      </c>
      <c r="O596" s="74"/>
      <c r="P596" s="74"/>
      <c r="Q596" s="23">
        <f>SUM(L596:P596)</f>
        <v>279.7</v>
      </c>
      <c r="R596" s="74"/>
      <c r="S596" s="74"/>
      <c r="T596" s="74"/>
      <c r="U596" s="74"/>
      <c r="V596" s="23">
        <f>SUM(R596:U596)</f>
        <v>0</v>
      </c>
      <c r="W596" s="23">
        <f>SUM(Q596+V596)</f>
        <v>279.7</v>
      </c>
      <c r="X596" s="23">
        <f>(Q596/W596)*100</f>
        <v>100</v>
      </c>
      <c r="Y596" s="23">
        <f>(V596/W596)*100</f>
        <v>0</v>
      </c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4"/>
      <c r="J597" s="53" t="s">
        <v>50</v>
      </c>
      <c r="K597" s="54"/>
      <c r="L597" s="74"/>
      <c r="M597" s="23"/>
      <c r="N597" s="74">
        <v>271.6</v>
      </c>
      <c r="O597" s="74"/>
      <c r="P597" s="23"/>
      <c r="Q597" s="23">
        <f>SUM(L597:P597)</f>
        <v>271.6</v>
      </c>
      <c r="R597" s="23"/>
      <c r="S597" s="74"/>
      <c r="T597" s="74"/>
      <c r="U597" s="74"/>
      <c r="V597" s="23">
        <f>SUM(R597:U597)</f>
        <v>0</v>
      </c>
      <c r="W597" s="23">
        <f>SUM(Q597+V597)</f>
        <v>271.6</v>
      </c>
      <c r="X597" s="23">
        <f>(Q597/W597)*100</f>
        <v>100</v>
      </c>
      <c r="Y597" s="23">
        <f>(V597/W597)*100</f>
        <v>0</v>
      </c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4"/>
      <c r="J598" s="53" t="s">
        <v>51</v>
      </c>
      <c r="K598" s="54"/>
      <c r="L598" s="74"/>
      <c r="M598" s="23"/>
      <c r="N598" s="74">
        <v>231</v>
      </c>
      <c r="O598" s="74"/>
      <c r="P598" s="23"/>
      <c r="Q598" s="23">
        <f>SUM(L598:P598)</f>
        <v>231</v>
      </c>
      <c r="R598" s="23"/>
      <c r="S598" s="74"/>
      <c r="T598" s="74"/>
      <c r="U598" s="74"/>
      <c r="V598" s="23">
        <f>SUM(R598:U598)</f>
        <v>0</v>
      </c>
      <c r="W598" s="23">
        <f>SUM(Q598+V598)</f>
        <v>231</v>
      </c>
      <c r="X598" s="23">
        <f>(Q598/W598)*100</f>
        <v>100</v>
      </c>
      <c r="Y598" s="23">
        <f>(V598/W598)*100</f>
        <v>0</v>
      </c>
      <c r="Z598" s="4"/>
    </row>
    <row r="599" spans="1:26" ht="23.25">
      <c r="A599" s="4"/>
      <c r="B599" s="51"/>
      <c r="C599" s="51"/>
      <c r="D599" s="51"/>
      <c r="E599" s="51"/>
      <c r="F599" s="51"/>
      <c r="G599" s="51"/>
      <c r="H599" s="51"/>
      <c r="I599" s="64"/>
      <c r="J599" s="53" t="s">
        <v>52</v>
      </c>
      <c r="K599" s="54"/>
      <c r="L599" s="74"/>
      <c r="M599" s="23"/>
      <c r="N599" s="74">
        <f>(N598/N596)*100</f>
        <v>82.58848766535574</v>
      </c>
      <c r="O599" s="74"/>
      <c r="P599" s="23"/>
      <c r="Q599" s="23">
        <f>(Q598/Q596)*100</f>
        <v>82.58848766535574</v>
      </c>
      <c r="R599" s="23"/>
      <c r="S599" s="74"/>
      <c r="T599" s="74"/>
      <c r="U599" s="74"/>
      <c r="V599" s="23"/>
      <c r="W599" s="23">
        <f>(W598/W596)*100</f>
        <v>82.58848766535574</v>
      </c>
      <c r="X599" s="23"/>
      <c r="Y599" s="23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4"/>
      <c r="J600" s="53" t="s">
        <v>53</v>
      </c>
      <c r="K600" s="54"/>
      <c r="L600" s="74"/>
      <c r="M600" s="23"/>
      <c r="N600" s="74">
        <f>(N598/N597)*100</f>
        <v>85.05154639175258</v>
      </c>
      <c r="O600" s="74"/>
      <c r="P600" s="23"/>
      <c r="Q600" s="23">
        <f>(Q598/Q597)*100</f>
        <v>85.05154639175258</v>
      </c>
      <c r="R600" s="23"/>
      <c r="S600" s="74"/>
      <c r="T600" s="74"/>
      <c r="U600" s="74"/>
      <c r="V600" s="23"/>
      <c r="W600" s="23">
        <f>(W598/W597)*100</f>
        <v>85.05154639175258</v>
      </c>
      <c r="X600" s="23"/>
      <c r="Y600" s="23"/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4"/>
      <c r="J601" s="53"/>
      <c r="K601" s="54"/>
      <c r="L601" s="74"/>
      <c r="M601" s="23"/>
      <c r="N601" s="74"/>
      <c r="O601" s="74"/>
      <c r="P601" s="23"/>
      <c r="Q601" s="23"/>
      <c r="R601" s="23"/>
      <c r="S601" s="74"/>
      <c r="T601" s="74"/>
      <c r="U601" s="74"/>
      <c r="V601" s="23"/>
      <c r="W601" s="23"/>
      <c r="X601" s="23"/>
      <c r="Y601" s="23"/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 t="s">
        <v>145</v>
      </c>
      <c r="I602" s="64"/>
      <c r="J602" s="53" t="s">
        <v>146</v>
      </c>
      <c r="K602" s="54"/>
      <c r="L602" s="74"/>
      <c r="M602" s="23"/>
      <c r="N602" s="74"/>
      <c r="O602" s="74"/>
      <c r="P602" s="23"/>
      <c r="Q602" s="23"/>
      <c r="R602" s="23"/>
      <c r="S602" s="74"/>
      <c r="T602" s="74"/>
      <c r="U602" s="74"/>
      <c r="V602" s="23"/>
      <c r="W602" s="23"/>
      <c r="X602" s="23"/>
      <c r="Y602" s="23"/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4"/>
      <c r="J603" s="53" t="s">
        <v>147</v>
      </c>
      <c r="K603" s="54"/>
      <c r="L603" s="74"/>
      <c r="M603" s="23"/>
      <c r="N603" s="74"/>
      <c r="O603" s="74"/>
      <c r="P603" s="23"/>
      <c r="Q603" s="23"/>
      <c r="R603" s="23"/>
      <c r="S603" s="74"/>
      <c r="T603" s="74"/>
      <c r="U603" s="74"/>
      <c r="V603" s="23"/>
      <c r="W603" s="23"/>
      <c r="X603" s="23"/>
      <c r="Y603" s="23"/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4"/>
      <c r="J604" s="53" t="s">
        <v>49</v>
      </c>
      <c r="K604" s="54"/>
      <c r="L604" s="74">
        <f>SUM(L433+L441+L449+L466+L474+L482+L490+L505+L514+L523+L532+L539+L555+L563+L571+L579+L596)</f>
        <v>0</v>
      </c>
      <c r="M604" s="23">
        <f>SUM(M433+M441+M449+M466+M474+M482+M490+M505+M514+M523+M532+M539+M555+M563+M571+M579+M596)</f>
        <v>0</v>
      </c>
      <c r="N604" s="74">
        <f>SUM(N433+N441+N449+N466+N474+N482+N490+N505+N514+N523+N532+N539+N555+N563+N571+N579+N596)</f>
        <v>22599</v>
      </c>
      <c r="O604" s="74">
        <f>SUM(O433+O441+O449+O466+O474+O482+O490+O505+O514+O523+O532+O539+O555+O563+O571+O579+O596)</f>
        <v>0</v>
      </c>
      <c r="P604" s="23">
        <f>SUM(P433+P441+P449+P466+P474+P482+P490+P505+P514+P523+P532+P539+P555+P563+P571+P579+P596)</f>
        <v>0</v>
      </c>
      <c r="Q604" s="23">
        <f>SUM(L604:P604)</f>
        <v>22599</v>
      </c>
      <c r="R604" s="23">
        <f>SUM(R433+R441+R449+R466+R474+R482+R490+R505+R514+R523+R532+R539+R555+R563+R571+R579+R596)</f>
        <v>0</v>
      </c>
      <c r="S604" s="74">
        <f>SUM(S433+S441+S449+S466+S474+S482+S490+S505+S514+S523+S532+S539+S555+S563+S571+S579+S596)</f>
        <v>0</v>
      </c>
      <c r="T604" s="74">
        <f>SUM(T433+T441+T449+T466+T474+T482+T490+T505+T514+T523+T532+T539+T555+T563+T571+T579+T596)</f>
        <v>0</v>
      </c>
      <c r="U604" s="74">
        <f>SUM(U433+U441+U449+U466+U474+U482+U490+U505+U514+U523+U532+U539+U555+U563+U571+U579+U596)</f>
        <v>0</v>
      </c>
      <c r="V604" s="23">
        <f>SUM(R604:U604)</f>
        <v>0</v>
      </c>
      <c r="W604" s="23">
        <f>SUM(Q604+V604)</f>
        <v>22599</v>
      </c>
      <c r="X604" s="23">
        <f>(Q604/W604)*100</f>
        <v>100</v>
      </c>
      <c r="Y604" s="23">
        <f>(V604/W604)*100</f>
        <v>0</v>
      </c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4"/>
      <c r="J605" s="53" t="s">
        <v>50</v>
      </c>
      <c r="K605" s="54"/>
      <c r="L605" s="74">
        <f aca="true" t="shared" si="73" ref="L605:P606">SUM(L434+L442+L459+L467+L475+L483+L491+L506+L515+L524+L533+L549+L556+L564+L572+L580+L597)</f>
        <v>0</v>
      </c>
      <c r="M605" s="23">
        <f t="shared" si="73"/>
        <v>0</v>
      </c>
      <c r="N605" s="74">
        <f t="shared" si="73"/>
        <v>21405.699999999997</v>
      </c>
      <c r="O605" s="74">
        <f t="shared" si="73"/>
        <v>0</v>
      </c>
      <c r="P605" s="23">
        <f t="shared" si="73"/>
        <v>0</v>
      </c>
      <c r="Q605" s="23">
        <f>SUM(L605:P605)</f>
        <v>21405.699999999997</v>
      </c>
      <c r="R605" s="23">
        <f aca="true" t="shared" si="74" ref="R605:U606">SUM(R434+R442+R459+R467+R475+R483+R491+R506+R515+R524+R533+R549+R556+R564+R572+R580+R597)</f>
        <v>0</v>
      </c>
      <c r="S605" s="74">
        <f t="shared" si="74"/>
        <v>0</v>
      </c>
      <c r="T605" s="74">
        <f t="shared" si="74"/>
        <v>0</v>
      </c>
      <c r="U605" s="74">
        <f t="shared" si="74"/>
        <v>0</v>
      </c>
      <c r="V605" s="23">
        <f>SUM(R605:U605)</f>
        <v>0</v>
      </c>
      <c r="W605" s="23">
        <f>SUM(Q605+V605)</f>
        <v>21405.699999999997</v>
      </c>
      <c r="X605" s="23">
        <f>(Q605/W605)*100</f>
        <v>100</v>
      </c>
      <c r="Y605" s="23">
        <f>(V605/W605)*100</f>
        <v>0</v>
      </c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4"/>
      <c r="J606" s="53" t="s">
        <v>51</v>
      </c>
      <c r="K606" s="54"/>
      <c r="L606" s="74">
        <f t="shared" si="73"/>
        <v>0</v>
      </c>
      <c r="M606" s="23">
        <f t="shared" si="73"/>
        <v>0</v>
      </c>
      <c r="N606" s="74">
        <f t="shared" si="73"/>
        <v>20706.3</v>
      </c>
      <c r="O606" s="74">
        <f t="shared" si="73"/>
        <v>0</v>
      </c>
      <c r="P606" s="23">
        <f t="shared" si="73"/>
        <v>0</v>
      </c>
      <c r="Q606" s="23">
        <f>SUM(L606:P606)</f>
        <v>20706.3</v>
      </c>
      <c r="R606" s="23">
        <f t="shared" si="74"/>
        <v>0</v>
      </c>
      <c r="S606" s="74">
        <f t="shared" si="74"/>
        <v>0</v>
      </c>
      <c r="T606" s="74">
        <f t="shared" si="74"/>
        <v>0</v>
      </c>
      <c r="U606" s="74">
        <f t="shared" si="74"/>
        <v>0</v>
      </c>
      <c r="V606" s="23">
        <f>SUM(R606:U606)</f>
        <v>0</v>
      </c>
      <c r="W606" s="23">
        <f>SUM(Q606+V606)</f>
        <v>20706.3</v>
      </c>
      <c r="X606" s="23">
        <f>(Q606/W606)*100</f>
        <v>100</v>
      </c>
      <c r="Y606" s="23">
        <f>(V606/W606)*100</f>
        <v>0</v>
      </c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4"/>
      <c r="J607" s="53" t="s">
        <v>52</v>
      </c>
      <c r="K607" s="54"/>
      <c r="L607" s="74"/>
      <c r="M607" s="23"/>
      <c r="N607" s="74">
        <f>(N606/N604)*100</f>
        <v>91.62485065710871</v>
      </c>
      <c r="O607" s="74"/>
      <c r="P607" s="23"/>
      <c r="Q607" s="23">
        <f>(Q606/Q604)*100</f>
        <v>91.62485065710871</v>
      </c>
      <c r="R607" s="23"/>
      <c r="S607" s="74"/>
      <c r="T607" s="74"/>
      <c r="U607" s="74"/>
      <c r="V607" s="23"/>
      <c r="W607" s="23">
        <f>(W606/W604)*100</f>
        <v>91.62485065710871</v>
      </c>
      <c r="X607" s="23"/>
      <c r="Y607" s="23"/>
      <c r="Z607" s="4"/>
    </row>
    <row r="608" spans="1:26" ht="23.25">
      <c r="A608" s="4"/>
      <c r="B608" s="57"/>
      <c r="C608" s="58"/>
      <c r="D608" s="58"/>
      <c r="E608" s="58"/>
      <c r="F608" s="58"/>
      <c r="G608" s="58"/>
      <c r="H608" s="58"/>
      <c r="I608" s="53"/>
      <c r="J608" s="53" t="s">
        <v>53</v>
      </c>
      <c r="K608" s="54"/>
      <c r="L608" s="21"/>
      <c r="M608" s="21"/>
      <c r="N608" s="21">
        <f>(N606/N605)*100</f>
        <v>96.7326459774733</v>
      </c>
      <c r="O608" s="21"/>
      <c r="P608" s="21"/>
      <c r="Q608" s="21">
        <f>(Q606/Q605)*100</f>
        <v>96.7326459774733</v>
      </c>
      <c r="R608" s="21"/>
      <c r="S608" s="21"/>
      <c r="T608" s="21"/>
      <c r="U608" s="21"/>
      <c r="V608" s="21"/>
      <c r="W608" s="21">
        <f>(W606/W605)*100</f>
        <v>96.7326459774733</v>
      </c>
      <c r="X608" s="21"/>
      <c r="Y608" s="21"/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4"/>
      <c r="J609" s="53"/>
      <c r="K609" s="54"/>
      <c r="L609" s="74"/>
      <c r="M609" s="23"/>
      <c r="N609" s="74"/>
      <c r="O609" s="74"/>
      <c r="P609" s="23"/>
      <c r="Q609" s="23"/>
      <c r="R609" s="23"/>
      <c r="S609" s="74"/>
      <c r="T609" s="74"/>
      <c r="U609" s="74"/>
      <c r="V609" s="23"/>
      <c r="W609" s="23"/>
      <c r="X609" s="23"/>
      <c r="Y609" s="23"/>
      <c r="Z609" s="4"/>
    </row>
    <row r="610" spans="1:26" ht="23.25">
      <c r="A610" s="4"/>
      <c r="B610" s="51"/>
      <c r="C610" s="51"/>
      <c r="D610" s="51"/>
      <c r="E610" s="51"/>
      <c r="F610" s="51"/>
      <c r="G610" s="51" t="s">
        <v>202</v>
      </c>
      <c r="H610" s="51"/>
      <c r="I610" s="64"/>
      <c r="J610" s="53" t="s">
        <v>203</v>
      </c>
      <c r="K610" s="54"/>
      <c r="L610" s="74"/>
      <c r="M610" s="23"/>
      <c r="N610" s="74"/>
      <c r="O610" s="74"/>
      <c r="P610" s="23"/>
      <c r="Q610" s="23"/>
      <c r="R610" s="23"/>
      <c r="S610" s="74"/>
      <c r="T610" s="74"/>
      <c r="U610" s="74"/>
      <c r="V610" s="23"/>
      <c r="W610" s="23"/>
      <c r="X610" s="23"/>
      <c r="Y610" s="23"/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4"/>
      <c r="J611" s="53" t="s">
        <v>204</v>
      </c>
      <c r="K611" s="54"/>
      <c r="L611" s="74"/>
      <c r="M611" s="23"/>
      <c r="N611" s="74"/>
      <c r="O611" s="74"/>
      <c r="P611" s="23"/>
      <c r="Q611" s="23"/>
      <c r="R611" s="23"/>
      <c r="S611" s="74"/>
      <c r="T611" s="74"/>
      <c r="U611" s="74"/>
      <c r="V611" s="23"/>
      <c r="W611" s="23"/>
      <c r="X611" s="23"/>
      <c r="Y611" s="23"/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4"/>
      <c r="J612" s="53" t="s">
        <v>49</v>
      </c>
      <c r="K612" s="54"/>
      <c r="L612" s="74"/>
      <c r="M612" s="23"/>
      <c r="N612" s="74">
        <v>11749.5</v>
      </c>
      <c r="O612" s="74"/>
      <c r="P612" s="23"/>
      <c r="Q612" s="23">
        <f>SUM(L612:P612)</f>
        <v>11749.5</v>
      </c>
      <c r="R612" s="23"/>
      <c r="S612" s="74"/>
      <c r="T612" s="74"/>
      <c r="U612" s="74"/>
      <c r="V612" s="23">
        <f>SUM(R612:U612)</f>
        <v>0</v>
      </c>
      <c r="W612" s="23">
        <f>SUM(Q612+V612)</f>
        <v>11749.5</v>
      </c>
      <c r="X612" s="23">
        <f>(Q612/W612)*100</f>
        <v>100</v>
      </c>
      <c r="Y612" s="23">
        <f>(V612/W612)*100</f>
        <v>0</v>
      </c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4"/>
      <c r="J613" s="53" t="s">
        <v>50</v>
      </c>
      <c r="K613" s="54"/>
      <c r="L613" s="74"/>
      <c r="M613" s="23"/>
      <c r="N613" s="74">
        <v>9420.6</v>
      </c>
      <c r="O613" s="74"/>
      <c r="P613" s="23"/>
      <c r="Q613" s="23">
        <f>SUM(L613:P613)</f>
        <v>9420.6</v>
      </c>
      <c r="R613" s="23"/>
      <c r="S613" s="74"/>
      <c r="T613" s="74"/>
      <c r="U613" s="74"/>
      <c r="V613" s="23">
        <f>SUM(R613:U613)</f>
        <v>0</v>
      </c>
      <c r="W613" s="23">
        <f>SUM(Q613+V613)</f>
        <v>9420.6</v>
      </c>
      <c r="X613" s="23">
        <f>(Q613/W613)*100</f>
        <v>100</v>
      </c>
      <c r="Y613" s="23">
        <f>(V613/W613)*100</f>
        <v>0</v>
      </c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4"/>
      <c r="J614" s="53" t="s">
        <v>51</v>
      </c>
      <c r="K614" s="54"/>
      <c r="L614" s="74"/>
      <c r="M614" s="23"/>
      <c r="N614" s="74">
        <v>9420.6</v>
      </c>
      <c r="O614" s="74"/>
      <c r="P614" s="23"/>
      <c r="Q614" s="23">
        <f>SUM(L614:P614)</f>
        <v>9420.6</v>
      </c>
      <c r="R614" s="23"/>
      <c r="S614" s="74"/>
      <c r="T614" s="74"/>
      <c r="U614" s="74"/>
      <c r="V614" s="23">
        <f>SUM(R614:U614)</f>
        <v>0</v>
      </c>
      <c r="W614" s="23">
        <f>SUM(Q614+V614)</f>
        <v>9420.6</v>
      </c>
      <c r="X614" s="23">
        <f>(Q614/W614)*100</f>
        <v>100</v>
      </c>
      <c r="Y614" s="23">
        <f>(V614/W614)*100</f>
        <v>0</v>
      </c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4"/>
      <c r="J615" s="53" t="s">
        <v>52</v>
      </c>
      <c r="K615" s="54"/>
      <c r="L615" s="74"/>
      <c r="M615" s="23"/>
      <c r="N615" s="74">
        <f>(N614/N612)*100</f>
        <v>80.1787310098302</v>
      </c>
      <c r="O615" s="74"/>
      <c r="P615" s="23"/>
      <c r="Q615" s="23">
        <f>(Q614/Q612)*100</f>
        <v>80.1787310098302</v>
      </c>
      <c r="R615" s="23"/>
      <c r="S615" s="74"/>
      <c r="T615" s="74"/>
      <c r="U615" s="74"/>
      <c r="V615" s="23"/>
      <c r="W615" s="23">
        <f>(W614/W612)*100</f>
        <v>80.1787310098302</v>
      </c>
      <c r="X615" s="23"/>
      <c r="Y615" s="23"/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4"/>
      <c r="J616" s="53" t="s">
        <v>53</v>
      </c>
      <c r="K616" s="54"/>
      <c r="L616" s="74"/>
      <c r="M616" s="23"/>
      <c r="N616" s="74">
        <f>(N614/N613)*100</f>
        <v>100</v>
      </c>
      <c r="O616" s="74"/>
      <c r="P616" s="23"/>
      <c r="Q616" s="23">
        <f>(Q614/Q613)*100</f>
        <v>100</v>
      </c>
      <c r="R616" s="23"/>
      <c r="S616" s="74"/>
      <c r="T616" s="74"/>
      <c r="U616" s="74"/>
      <c r="V616" s="23"/>
      <c r="W616" s="23">
        <f>(W614/W613)*100</f>
        <v>100</v>
      </c>
      <c r="X616" s="23"/>
      <c r="Y616" s="23"/>
      <c r="Z616" s="4"/>
    </row>
    <row r="617" spans="1:26" ht="23.25">
      <c r="A617" s="4"/>
      <c r="B617" s="57"/>
      <c r="C617" s="58"/>
      <c r="D617" s="58"/>
      <c r="E617" s="58"/>
      <c r="F617" s="58"/>
      <c r="G617" s="58"/>
      <c r="H617" s="58"/>
      <c r="I617" s="53"/>
      <c r="J617" s="53"/>
      <c r="K617" s="54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4"/>
    </row>
    <row r="618" spans="1:26" ht="23.25">
      <c r="A618" s="4"/>
      <c r="B618" s="51"/>
      <c r="C618" s="51"/>
      <c r="D618" s="51"/>
      <c r="E618" s="51"/>
      <c r="F618" s="51"/>
      <c r="G618" s="51" t="s">
        <v>205</v>
      </c>
      <c r="H618" s="51"/>
      <c r="I618" s="64"/>
      <c r="J618" s="53" t="s">
        <v>206</v>
      </c>
      <c r="K618" s="54"/>
      <c r="L618" s="74"/>
      <c r="M618" s="23"/>
      <c r="N618" s="74"/>
      <c r="O618" s="74"/>
      <c r="P618" s="23"/>
      <c r="Q618" s="23"/>
      <c r="R618" s="23"/>
      <c r="S618" s="74"/>
      <c r="T618" s="74"/>
      <c r="U618" s="74"/>
      <c r="V618" s="23"/>
      <c r="W618" s="23"/>
      <c r="X618" s="23"/>
      <c r="Y618" s="23"/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4"/>
      <c r="J619" s="53" t="s">
        <v>49</v>
      </c>
      <c r="K619" s="54"/>
      <c r="L619" s="74"/>
      <c r="M619" s="23"/>
      <c r="N619" s="74">
        <v>5483.1</v>
      </c>
      <c r="O619" s="74"/>
      <c r="P619" s="23"/>
      <c r="Q619" s="23">
        <f>SUM(L619:P619)</f>
        <v>5483.1</v>
      </c>
      <c r="R619" s="23"/>
      <c r="S619" s="74"/>
      <c r="T619" s="74"/>
      <c r="U619" s="74"/>
      <c r="V619" s="23">
        <f>SUM(R619:U619)</f>
        <v>0</v>
      </c>
      <c r="W619" s="23">
        <f>SUM(Q619+V619)</f>
        <v>5483.1</v>
      </c>
      <c r="X619" s="23">
        <f>(Q619/W619)*100</f>
        <v>100</v>
      </c>
      <c r="Y619" s="23">
        <f>(V619/W619)*100</f>
        <v>0</v>
      </c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4"/>
      <c r="J620" s="53" t="s">
        <v>50</v>
      </c>
      <c r="K620" s="54"/>
      <c r="L620" s="74"/>
      <c r="M620" s="23"/>
      <c r="N620" s="74">
        <v>3527.6</v>
      </c>
      <c r="O620" s="74"/>
      <c r="P620" s="23"/>
      <c r="Q620" s="23">
        <f>SUM(L620:P620)</f>
        <v>3527.6</v>
      </c>
      <c r="R620" s="23"/>
      <c r="S620" s="74"/>
      <c r="T620" s="74"/>
      <c r="U620" s="74"/>
      <c r="V620" s="23">
        <f>SUM(R620:U620)</f>
        <v>0</v>
      </c>
      <c r="W620" s="23">
        <f>SUM(Q620+V620)</f>
        <v>3527.6</v>
      </c>
      <c r="X620" s="23">
        <f>(Q620/W620)*100</f>
        <v>100</v>
      </c>
      <c r="Y620" s="23">
        <f>(V620/W620)*100</f>
        <v>0</v>
      </c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4"/>
      <c r="J621" s="53" t="s">
        <v>51</v>
      </c>
      <c r="K621" s="54"/>
      <c r="L621" s="74"/>
      <c r="M621" s="23"/>
      <c r="N621" s="74">
        <v>2975.6</v>
      </c>
      <c r="O621" s="74"/>
      <c r="P621" s="23"/>
      <c r="Q621" s="23">
        <f>SUM(L621:P621)</f>
        <v>2975.6</v>
      </c>
      <c r="R621" s="23"/>
      <c r="S621" s="74"/>
      <c r="T621" s="74"/>
      <c r="U621" s="74"/>
      <c r="V621" s="23">
        <f>SUM(R621:U621)</f>
        <v>0</v>
      </c>
      <c r="W621" s="23">
        <f>SUM(Q621+V621)</f>
        <v>2975.6</v>
      </c>
      <c r="X621" s="23">
        <f>(Q621/W621)*100</f>
        <v>100</v>
      </c>
      <c r="Y621" s="23">
        <f>(V621/W621)*100</f>
        <v>0</v>
      </c>
      <c r="Z621" s="4"/>
    </row>
    <row r="622" spans="1:26" ht="23.25">
      <c r="A622" s="4"/>
      <c r="B622" s="57"/>
      <c r="C622" s="57"/>
      <c r="D622" s="57"/>
      <c r="E622" s="57"/>
      <c r="F622" s="57"/>
      <c r="G622" s="57"/>
      <c r="H622" s="57"/>
      <c r="I622" s="64"/>
      <c r="J622" s="53" t="s">
        <v>52</v>
      </c>
      <c r="K622" s="54"/>
      <c r="L622" s="74"/>
      <c r="M622" s="23"/>
      <c r="N622" s="74">
        <f>(N621/N619)*100</f>
        <v>54.26857069905709</v>
      </c>
      <c r="O622" s="74"/>
      <c r="P622" s="23"/>
      <c r="Q622" s="23">
        <f>(Q621/Q619)*100</f>
        <v>54.26857069905709</v>
      </c>
      <c r="R622" s="23"/>
      <c r="S622" s="74"/>
      <c r="T622" s="74"/>
      <c r="U622" s="74"/>
      <c r="V622" s="23"/>
      <c r="W622" s="23">
        <f>(W621/W619)*100</f>
        <v>54.26857069905709</v>
      </c>
      <c r="X622" s="23"/>
      <c r="Y622" s="23"/>
      <c r="Z622" s="4"/>
    </row>
    <row r="623" spans="1:26" ht="23.25">
      <c r="A623" s="4"/>
      <c r="B623" s="57"/>
      <c r="C623" s="58"/>
      <c r="D623" s="58"/>
      <c r="E623" s="58"/>
      <c r="F623" s="58"/>
      <c r="G623" s="58"/>
      <c r="H623" s="58"/>
      <c r="I623" s="53"/>
      <c r="J623" s="53" t="s">
        <v>53</v>
      </c>
      <c r="K623" s="54"/>
      <c r="L623" s="21"/>
      <c r="M623" s="21"/>
      <c r="N623" s="21">
        <f>(N621/N620)*100</f>
        <v>84.35196734323618</v>
      </c>
      <c r="O623" s="21"/>
      <c r="P623" s="21"/>
      <c r="Q623" s="21">
        <f>(Q621/Q620)*100</f>
        <v>84.35196734323618</v>
      </c>
      <c r="R623" s="21"/>
      <c r="S623" s="21"/>
      <c r="T623" s="21"/>
      <c r="U623" s="21"/>
      <c r="V623" s="21"/>
      <c r="W623" s="21">
        <f>(W621/W620)*100</f>
        <v>84.35196734323618</v>
      </c>
      <c r="X623" s="21"/>
      <c r="Y623" s="21"/>
      <c r="Z623" s="4"/>
    </row>
    <row r="624" spans="1:26" ht="23.25">
      <c r="A624" s="4"/>
      <c r="B624" s="57"/>
      <c r="C624" s="57"/>
      <c r="D624" s="57"/>
      <c r="E624" s="57"/>
      <c r="F624" s="57"/>
      <c r="G624" s="57"/>
      <c r="H624" s="57"/>
      <c r="I624" s="64"/>
      <c r="J624" s="53"/>
      <c r="K624" s="54"/>
      <c r="L624" s="74"/>
      <c r="M624" s="23"/>
      <c r="N624" s="74"/>
      <c r="O624" s="74"/>
      <c r="P624" s="23"/>
      <c r="Q624" s="23"/>
      <c r="R624" s="23"/>
      <c r="S624" s="74"/>
      <c r="T624" s="74"/>
      <c r="U624" s="74"/>
      <c r="V624" s="23"/>
      <c r="W624" s="23"/>
      <c r="X624" s="23"/>
      <c r="Y624" s="23"/>
      <c r="Z624" s="4"/>
    </row>
    <row r="625" spans="1:26" ht="23.25">
      <c r="A625" s="4"/>
      <c r="B625" s="57"/>
      <c r="C625" s="57"/>
      <c r="D625" s="57"/>
      <c r="E625" s="57"/>
      <c r="F625" s="57"/>
      <c r="G625" s="57"/>
      <c r="H625" s="57" t="s">
        <v>135</v>
      </c>
      <c r="I625" s="64"/>
      <c r="J625" s="53" t="s">
        <v>136</v>
      </c>
      <c r="K625" s="54"/>
      <c r="L625" s="74"/>
      <c r="M625" s="23"/>
      <c r="N625" s="74"/>
      <c r="O625" s="74"/>
      <c r="P625" s="23"/>
      <c r="Q625" s="23"/>
      <c r="R625" s="23"/>
      <c r="S625" s="74"/>
      <c r="T625" s="74"/>
      <c r="U625" s="74"/>
      <c r="V625" s="23"/>
      <c r="W625" s="23"/>
      <c r="X625" s="23"/>
      <c r="Y625" s="23"/>
      <c r="Z625" s="4"/>
    </row>
    <row r="626" spans="1:26" ht="23.25">
      <c r="A626" s="4"/>
      <c r="B626" s="57"/>
      <c r="C626" s="57"/>
      <c r="D626" s="57"/>
      <c r="E626" s="57"/>
      <c r="F626" s="57"/>
      <c r="G626" s="57"/>
      <c r="H626" s="57"/>
      <c r="I626" s="64"/>
      <c r="J626" s="53" t="s">
        <v>137</v>
      </c>
      <c r="K626" s="54"/>
      <c r="L626" s="74"/>
      <c r="M626" s="23"/>
      <c r="N626" s="74"/>
      <c r="O626" s="74"/>
      <c r="P626" s="23"/>
      <c r="Q626" s="23"/>
      <c r="R626" s="23"/>
      <c r="S626" s="74"/>
      <c r="T626" s="74"/>
      <c r="U626" s="74"/>
      <c r="V626" s="23"/>
      <c r="W626" s="23"/>
      <c r="X626" s="23"/>
      <c r="Y626" s="23"/>
      <c r="Z626" s="4"/>
    </row>
    <row r="627" spans="1:26" ht="23.25">
      <c r="A627" s="4"/>
      <c r="B627" s="57"/>
      <c r="C627" s="57"/>
      <c r="D627" s="57"/>
      <c r="E627" s="57"/>
      <c r="F627" s="57"/>
      <c r="G627" s="57"/>
      <c r="H627" s="57"/>
      <c r="I627" s="64"/>
      <c r="J627" s="53" t="s">
        <v>49</v>
      </c>
      <c r="K627" s="54"/>
      <c r="L627" s="74">
        <f>SUM(L612+L619)</f>
        <v>0</v>
      </c>
      <c r="M627" s="23">
        <f>SUM(M612+M619)</f>
        <v>0</v>
      </c>
      <c r="N627" s="74">
        <f>SUM(N612+N619)</f>
        <v>17232.6</v>
      </c>
      <c r="O627" s="74">
        <f>SUM(O612+O619)</f>
        <v>0</v>
      </c>
      <c r="P627" s="23">
        <f>SUM(P612+P619)</f>
        <v>0</v>
      </c>
      <c r="Q627" s="23">
        <f>SUM(L627:P627)</f>
        <v>17232.6</v>
      </c>
      <c r="R627" s="23">
        <f aca="true" t="shared" si="75" ref="R627:U629">SUM(R612+R619)</f>
        <v>0</v>
      </c>
      <c r="S627" s="74">
        <f t="shared" si="75"/>
        <v>0</v>
      </c>
      <c r="T627" s="74">
        <f t="shared" si="75"/>
        <v>0</v>
      </c>
      <c r="U627" s="74">
        <f t="shared" si="75"/>
        <v>0</v>
      </c>
      <c r="V627" s="23">
        <f>SUM(R627:U627)</f>
        <v>0</v>
      </c>
      <c r="W627" s="23">
        <f>SUM(Q627+V627)</f>
        <v>17232.6</v>
      </c>
      <c r="X627" s="23">
        <f>(Q627/W627)*100</f>
        <v>100</v>
      </c>
      <c r="Y627" s="23">
        <f>(V627/W627)*100</f>
        <v>0</v>
      </c>
      <c r="Z627" s="4"/>
    </row>
    <row r="628" spans="1:26" ht="23.25">
      <c r="A628" s="4"/>
      <c r="B628" s="57"/>
      <c r="C628" s="57"/>
      <c r="D628" s="57"/>
      <c r="E628" s="57"/>
      <c r="F628" s="57"/>
      <c r="G628" s="57"/>
      <c r="H628" s="57"/>
      <c r="I628" s="64"/>
      <c r="J628" s="53" t="s">
        <v>50</v>
      </c>
      <c r="K628" s="54"/>
      <c r="L628" s="74">
        <f aca="true" t="shared" si="76" ref="L628:P629">SUM(L613+L620)</f>
        <v>0</v>
      </c>
      <c r="M628" s="23">
        <f t="shared" si="76"/>
        <v>0</v>
      </c>
      <c r="N628" s="74">
        <f t="shared" si="76"/>
        <v>12948.2</v>
      </c>
      <c r="O628" s="74">
        <f t="shared" si="76"/>
        <v>0</v>
      </c>
      <c r="P628" s="23">
        <f t="shared" si="76"/>
        <v>0</v>
      </c>
      <c r="Q628" s="23">
        <f>SUM(L628:P628)</f>
        <v>12948.2</v>
      </c>
      <c r="R628" s="23">
        <f t="shared" si="75"/>
        <v>0</v>
      </c>
      <c r="S628" s="74">
        <f t="shared" si="75"/>
        <v>0</v>
      </c>
      <c r="T628" s="74">
        <f t="shared" si="75"/>
        <v>0</v>
      </c>
      <c r="U628" s="74">
        <f t="shared" si="75"/>
        <v>0</v>
      </c>
      <c r="V628" s="23">
        <f>SUM(R628:U628)</f>
        <v>0</v>
      </c>
      <c r="W628" s="23">
        <f>SUM(Q628+V628)</f>
        <v>12948.2</v>
      </c>
      <c r="X628" s="23">
        <f>(Q628/W628)*100</f>
        <v>100</v>
      </c>
      <c r="Y628" s="23">
        <f>(V628/W628)*100</f>
        <v>0</v>
      </c>
      <c r="Z628" s="4"/>
    </row>
    <row r="629" spans="1:26" ht="23.25">
      <c r="A629" s="4"/>
      <c r="B629" s="57"/>
      <c r="C629" s="57"/>
      <c r="D629" s="57"/>
      <c r="E629" s="57"/>
      <c r="F629" s="57"/>
      <c r="G629" s="57"/>
      <c r="H629" s="57"/>
      <c r="I629" s="64"/>
      <c r="J629" s="53" t="s">
        <v>51</v>
      </c>
      <c r="K629" s="54"/>
      <c r="L629" s="74">
        <f t="shared" si="76"/>
        <v>0</v>
      </c>
      <c r="M629" s="23">
        <f t="shared" si="76"/>
        <v>0</v>
      </c>
      <c r="N629" s="74">
        <f t="shared" si="76"/>
        <v>12396.2</v>
      </c>
      <c r="O629" s="74">
        <f t="shared" si="76"/>
        <v>0</v>
      </c>
      <c r="P629" s="23">
        <f t="shared" si="76"/>
        <v>0</v>
      </c>
      <c r="Q629" s="23">
        <f>SUM(L629:P629)</f>
        <v>12396.2</v>
      </c>
      <c r="R629" s="23">
        <f t="shared" si="75"/>
        <v>0</v>
      </c>
      <c r="S629" s="74">
        <f t="shared" si="75"/>
        <v>0</v>
      </c>
      <c r="T629" s="74">
        <f t="shared" si="75"/>
        <v>0</v>
      </c>
      <c r="U629" s="74">
        <f t="shared" si="75"/>
        <v>0</v>
      </c>
      <c r="V629" s="23">
        <f>SUM(R629:U629)</f>
        <v>0</v>
      </c>
      <c r="W629" s="23">
        <f>SUM(Q629+V629)</f>
        <v>12396.2</v>
      </c>
      <c r="X629" s="23">
        <f>(Q629/W629)*100</f>
        <v>100</v>
      </c>
      <c r="Y629" s="23">
        <f>(V629/W629)*100</f>
        <v>0</v>
      </c>
      <c r="Z629" s="4"/>
    </row>
    <row r="630" spans="1:26" ht="23.25">
      <c r="A630" s="4"/>
      <c r="B630" s="65"/>
      <c r="C630" s="65"/>
      <c r="D630" s="65"/>
      <c r="E630" s="65"/>
      <c r="F630" s="65"/>
      <c r="G630" s="65"/>
      <c r="H630" s="65"/>
      <c r="I630" s="66"/>
      <c r="J630" s="62"/>
      <c r="K630" s="63"/>
      <c r="L630" s="75"/>
      <c r="M630" s="76"/>
      <c r="N630" s="75"/>
      <c r="O630" s="75"/>
      <c r="P630" s="76"/>
      <c r="Q630" s="76"/>
      <c r="R630" s="76"/>
      <c r="S630" s="75"/>
      <c r="T630" s="75"/>
      <c r="U630" s="75"/>
      <c r="V630" s="76"/>
      <c r="W630" s="76"/>
      <c r="X630" s="76"/>
      <c r="Y630" s="76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409</v>
      </c>
      <c r="Z632" s="4"/>
    </row>
    <row r="633" spans="1:26" ht="23.25">
      <c r="A633" s="4"/>
      <c r="B633" s="67" t="s">
        <v>40</v>
      </c>
      <c r="C633" s="68"/>
      <c r="D633" s="68"/>
      <c r="E633" s="68"/>
      <c r="F633" s="68"/>
      <c r="G633" s="68"/>
      <c r="H633" s="69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42</v>
      </c>
      <c r="X633" s="13"/>
      <c r="Y633" s="16"/>
      <c r="Z633" s="4"/>
    </row>
    <row r="634" spans="1:26" ht="23.25">
      <c r="A634" s="4"/>
      <c r="B634" s="17" t="s">
        <v>41</v>
      </c>
      <c r="C634" s="18"/>
      <c r="D634" s="18"/>
      <c r="E634" s="18"/>
      <c r="F634" s="18"/>
      <c r="G634" s="18"/>
      <c r="H634" s="70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31</v>
      </c>
      <c r="C636" s="38" t="s">
        <v>32</v>
      </c>
      <c r="D636" s="38" t="s">
        <v>33</v>
      </c>
      <c r="E636" s="38" t="s">
        <v>34</v>
      </c>
      <c r="F636" s="38" t="s">
        <v>35</v>
      </c>
      <c r="G636" s="38" t="s">
        <v>36</v>
      </c>
      <c r="H636" s="38" t="s">
        <v>39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4"/>
      <c r="J638" s="53"/>
      <c r="K638" s="54"/>
      <c r="L638" s="22"/>
      <c r="M638" s="23"/>
      <c r="N638" s="24"/>
      <c r="O638" s="3"/>
      <c r="P638" s="27"/>
      <c r="Q638" s="27"/>
      <c r="R638" s="23"/>
      <c r="S638" s="24"/>
      <c r="T638" s="22"/>
      <c r="U638" s="73"/>
      <c r="V638" s="27"/>
      <c r="W638" s="27"/>
      <c r="X638" s="27"/>
      <c r="Y638" s="23"/>
      <c r="Z638" s="4"/>
    </row>
    <row r="639" spans="1:26" ht="23.25">
      <c r="A639" s="4"/>
      <c r="B639" s="51" t="s">
        <v>47</v>
      </c>
      <c r="C639" s="51" t="s">
        <v>54</v>
      </c>
      <c r="D639" s="51" t="s">
        <v>56</v>
      </c>
      <c r="E639" s="51"/>
      <c r="F639" s="51" t="s">
        <v>125</v>
      </c>
      <c r="G639" s="51"/>
      <c r="H639" s="51" t="s">
        <v>135</v>
      </c>
      <c r="I639" s="64"/>
      <c r="J639" s="55" t="s">
        <v>52</v>
      </c>
      <c r="K639" s="56"/>
      <c r="L639" s="74"/>
      <c r="M639" s="74"/>
      <c r="N639" s="74">
        <f>(N629/N627)*100</f>
        <v>71.93458909276605</v>
      </c>
      <c r="O639" s="74"/>
      <c r="P639" s="74"/>
      <c r="Q639" s="74">
        <f>(Q629/Q627)*100</f>
        <v>71.93458909276605</v>
      </c>
      <c r="R639" s="74"/>
      <c r="S639" s="74"/>
      <c r="T639" s="74"/>
      <c r="U639" s="77"/>
      <c r="V639" s="23"/>
      <c r="W639" s="23">
        <f>(W629/W627)*100</f>
        <v>71.93458909276605</v>
      </c>
      <c r="X639" s="23"/>
      <c r="Y639" s="23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4"/>
      <c r="J640" s="55" t="s">
        <v>53</v>
      </c>
      <c r="K640" s="56"/>
      <c r="L640" s="74"/>
      <c r="M640" s="74"/>
      <c r="N640" s="74">
        <f>(N629/N628)*100</f>
        <v>95.73685917733738</v>
      </c>
      <c r="O640" s="74"/>
      <c r="P640" s="74"/>
      <c r="Q640" s="74">
        <f>(Q629/Q628)*100</f>
        <v>95.73685917733738</v>
      </c>
      <c r="R640" s="74"/>
      <c r="S640" s="74"/>
      <c r="T640" s="74"/>
      <c r="U640" s="74"/>
      <c r="V640" s="23"/>
      <c r="W640" s="23">
        <f>(W629/W628)*100</f>
        <v>95.73685917733738</v>
      </c>
      <c r="X640" s="23"/>
      <c r="Y640" s="23"/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4"/>
      <c r="J641" s="53"/>
      <c r="K641" s="54"/>
      <c r="L641" s="74"/>
      <c r="M641" s="74"/>
      <c r="N641" s="74"/>
      <c r="O641" s="74"/>
      <c r="P641" s="74"/>
      <c r="Q641" s="23"/>
      <c r="R641" s="74"/>
      <c r="S641" s="74"/>
      <c r="T641" s="74"/>
      <c r="U641" s="74"/>
      <c r="V641" s="23"/>
      <c r="W641" s="23"/>
      <c r="X641" s="23"/>
      <c r="Y641" s="23"/>
      <c r="Z641" s="4"/>
    </row>
    <row r="642" spans="1:26" ht="23.25">
      <c r="A642" s="4"/>
      <c r="B642" s="51"/>
      <c r="C642" s="51"/>
      <c r="D642" s="51"/>
      <c r="E642" s="51"/>
      <c r="F642" s="51"/>
      <c r="G642" s="51" t="s">
        <v>207</v>
      </c>
      <c r="H642" s="51"/>
      <c r="I642" s="64"/>
      <c r="J642" s="53" t="s">
        <v>208</v>
      </c>
      <c r="K642" s="54"/>
      <c r="L642" s="74"/>
      <c r="M642" s="23"/>
      <c r="N642" s="74"/>
      <c r="O642" s="74"/>
      <c r="P642" s="23"/>
      <c r="Q642" s="23"/>
      <c r="R642" s="23"/>
      <c r="S642" s="74"/>
      <c r="T642" s="74"/>
      <c r="U642" s="74"/>
      <c r="V642" s="23"/>
      <c r="W642" s="23"/>
      <c r="X642" s="23"/>
      <c r="Y642" s="23"/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4"/>
      <c r="J643" s="53" t="s">
        <v>209</v>
      </c>
      <c r="K643" s="54"/>
      <c r="L643" s="74"/>
      <c r="M643" s="23"/>
      <c r="N643" s="74"/>
      <c r="O643" s="74"/>
      <c r="P643" s="23"/>
      <c r="Q643" s="23"/>
      <c r="R643" s="23"/>
      <c r="S643" s="74"/>
      <c r="T643" s="74"/>
      <c r="U643" s="74"/>
      <c r="V643" s="23"/>
      <c r="W643" s="23"/>
      <c r="X643" s="23"/>
      <c r="Y643" s="23"/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4"/>
      <c r="J644" s="53" t="s">
        <v>49</v>
      </c>
      <c r="K644" s="54"/>
      <c r="L644" s="74"/>
      <c r="M644" s="23"/>
      <c r="N644" s="74">
        <v>559.5</v>
      </c>
      <c r="O644" s="74"/>
      <c r="P644" s="23"/>
      <c r="Q644" s="23">
        <f>SUM(L644:P644)</f>
        <v>559.5</v>
      </c>
      <c r="R644" s="23"/>
      <c r="S644" s="74"/>
      <c r="T644" s="74"/>
      <c r="U644" s="74"/>
      <c r="V644" s="23">
        <f>SUM(R644:U644)</f>
        <v>0</v>
      </c>
      <c r="W644" s="23">
        <f>SUM(Q644+V644)</f>
        <v>559.5</v>
      </c>
      <c r="X644" s="23">
        <f>(Q644/W644)*100</f>
        <v>100</v>
      </c>
      <c r="Y644" s="23">
        <f>(V644/W644)*100</f>
        <v>0</v>
      </c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4"/>
      <c r="J645" s="53" t="s">
        <v>50</v>
      </c>
      <c r="K645" s="54"/>
      <c r="L645" s="74"/>
      <c r="M645" s="23"/>
      <c r="N645" s="74">
        <v>56</v>
      </c>
      <c r="O645" s="74"/>
      <c r="P645" s="23"/>
      <c r="Q645" s="23">
        <f>SUM(L645:P645)</f>
        <v>56</v>
      </c>
      <c r="R645" s="23"/>
      <c r="S645" s="74"/>
      <c r="T645" s="74"/>
      <c r="U645" s="74"/>
      <c r="V645" s="23">
        <f>SUM(R645:U645)</f>
        <v>0</v>
      </c>
      <c r="W645" s="23">
        <f>SUM(Q645+V645)</f>
        <v>56</v>
      </c>
      <c r="X645" s="23">
        <f>(Q645/W645)*100</f>
        <v>100</v>
      </c>
      <c r="Y645" s="23">
        <f>(V645/W645)*100</f>
        <v>0</v>
      </c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4"/>
      <c r="J646" s="53" t="s">
        <v>51</v>
      </c>
      <c r="K646" s="54"/>
      <c r="L646" s="74"/>
      <c r="M646" s="23"/>
      <c r="N646" s="74"/>
      <c r="O646" s="74"/>
      <c r="P646" s="23"/>
      <c r="Q646" s="23">
        <f>SUM(L646:P646)</f>
        <v>0</v>
      </c>
      <c r="R646" s="23"/>
      <c r="S646" s="74"/>
      <c r="T646" s="74"/>
      <c r="U646" s="74"/>
      <c r="V646" s="23">
        <f>SUM(R646:U646)</f>
        <v>0</v>
      </c>
      <c r="W646" s="23">
        <f>SUM(Q646+V646)</f>
        <v>0</v>
      </c>
      <c r="X646" s="23"/>
      <c r="Y646" s="23"/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4"/>
      <c r="J647" s="53" t="s">
        <v>52</v>
      </c>
      <c r="K647" s="54"/>
      <c r="L647" s="74"/>
      <c r="M647" s="23"/>
      <c r="N647" s="74">
        <f>(N646/N644)*100</f>
        <v>0</v>
      </c>
      <c r="O647" s="74"/>
      <c r="P647" s="23"/>
      <c r="Q647" s="23">
        <f>(Q646/Q644)*100</f>
        <v>0</v>
      </c>
      <c r="R647" s="23"/>
      <c r="S647" s="74"/>
      <c r="T647" s="74"/>
      <c r="U647" s="74"/>
      <c r="V647" s="23"/>
      <c r="W647" s="23"/>
      <c r="X647" s="23"/>
      <c r="Y647" s="23"/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4"/>
      <c r="J648" s="53" t="s">
        <v>53</v>
      </c>
      <c r="K648" s="54"/>
      <c r="L648" s="74"/>
      <c r="M648" s="23"/>
      <c r="N648" s="74">
        <f>(N646/N645)*100</f>
        <v>0</v>
      </c>
      <c r="O648" s="74"/>
      <c r="P648" s="23"/>
      <c r="Q648" s="23">
        <f>(Q646/Q645)*100</f>
        <v>0</v>
      </c>
      <c r="R648" s="23"/>
      <c r="S648" s="74"/>
      <c r="T648" s="74"/>
      <c r="U648" s="74"/>
      <c r="V648" s="23"/>
      <c r="W648" s="23"/>
      <c r="X648" s="23"/>
      <c r="Y648" s="23"/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4"/>
      <c r="J649" s="53"/>
      <c r="K649" s="54"/>
      <c r="L649" s="74"/>
      <c r="M649" s="23"/>
      <c r="N649" s="74"/>
      <c r="O649" s="74"/>
      <c r="P649" s="23"/>
      <c r="Q649" s="23"/>
      <c r="R649" s="23"/>
      <c r="S649" s="74"/>
      <c r="T649" s="74"/>
      <c r="U649" s="74"/>
      <c r="V649" s="23"/>
      <c r="W649" s="23"/>
      <c r="X649" s="23"/>
      <c r="Y649" s="23"/>
      <c r="Z649" s="4"/>
    </row>
    <row r="650" spans="1:26" ht="23.25">
      <c r="A650" s="4"/>
      <c r="B650" s="51"/>
      <c r="C650" s="51"/>
      <c r="D650" s="51"/>
      <c r="E650" s="51"/>
      <c r="F650" s="51"/>
      <c r="G650" s="51" t="s">
        <v>210</v>
      </c>
      <c r="H650" s="51"/>
      <c r="I650" s="64"/>
      <c r="J650" s="53" t="s">
        <v>211</v>
      </c>
      <c r="K650" s="54"/>
      <c r="L650" s="74"/>
      <c r="M650" s="23"/>
      <c r="N650" s="74"/>
      <c r="O650" s="74"/>
      <c r="P650" s="23"/>
      <c r="Q650" s="23"/>
      <c r="R650" s="23"/>
      <c r="S650" s="74"/>
      <c r="T650" s="74"/>
      <c r="U650" s="74"/>
      <c r="V650" s="23"/>
      <c r="W650" s="23"/>
      <c r="X650" s="23"/>
      <c r="Y650" s="23"/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4"/>
      <c r="J651" s="53" t="s">
        <v>212</v>
      </c>
      <c r="K651" s="54"/>
      <c r="L651" s="74"/>
      <c r="M651" s="23"/>
      <c r="N651" s="74"/>
      <c r="O651" s="74"/>
      <c r="P651" s="23"/>
      <c r="Q651" s="23"/>
      <c r="R651" s="23"/>
      <c r="S651" s="74"/>
      <c r="T651" s="74"/>
      <c r="U651" s="74"/>
      <c r="V651" s="23"/>
      <c r="W651" s="23"/>
      <c r="X651" s="23"/>
      <c r="Y651" s="23"/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4"/>
      <c r="J652" s="53" t="s">
        <v>49</v>
      </c>
      <c r="K652" s="54"/>
      <c r="L652" s="74"/>
      <c r="M652" s="23"/>
      <c r="N652" s="74">
        <v>1125.2</v>
      </c>
      <c r="O652" s="74"/>
      <c r="P652" s="23"/>
      <c r="Q652" s="23">
        <f>SUM(L652:P652)</f>
        <v>1125.2</v>
      </c>
      <c r="R652" s="23"/>
      <c r="S652" s="74"/>
      <c r="T652" s="74"/>
      <c r="U652" s="74"/>
      <c r="V652" s="23">
        <f>SUM(R652:U652)</f>
        <v>0</v>
      </c>
      <c r="W652" s="23">
        <f>SUM(Q652+V652)</f>
        <v>1125.2</v>
      </c>
      <c r="X652" s="23">
        <f>(Q652/W652)*100</f>
        <v>100</v>
      </c>
      <c r="Y652" s="23">
        <f>(V652/W652)*100</f>
        <v>0</v>
      </c>
      <c r="Z652" s="4"/>
    </row>
    <row r="653" spans="1:26" ht="23.25">
      <c r="A653" s="4"/>
      <c r="B653" s="57"/>
      <c r="C653" s="58"/>
      <c r="D653" s="58"/>
      <c r="E653" s="58"/>
      <c r="F653" s="58"/>
      <c r="G653" s="58"/>
      <c r="H653" s="58"/>
      <c r="I653" s="53"/>
      <c r="J653" s="53" t="s">
        <v>50</v>
      </c>
      <c r="K653" s="54"/>
      <c r="L653" s="21"/>
      <c r="M653" s="21"/>
      <c r="N653" s="21">
        <v>1073.8</v>
      </c>
      <c r="O653" s="21"/>
      <c r="P653" s="21"/>
      <c r="Q653" s="21">
        <f>SUM(L653:P653)</f>
        <v>1073.8</v>
      </c>
      <c r="R653" s="21"/>
      <c r="S653" s="21"/>
      <c r="T653" s="21"/>
      <c r="U653" s="21"/>
      <c r="V653" s="21">
        <f>SUM(R653:U653)</f>
        <v>0</v>
      </c>
      <c r="W653" s="21">
        <f>SUM(Q653+V653)</f>
        <v>1073.8</v>
      </c>
      <c r="X653" s="21">
        <f>(Q653/W653)*100</f>
        <v>100</v>
      </c>
      <c r="Y653" s="21">
        <f>(V653/W653)*100</f>
        <v>0</v>
      </c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4"/>
      <c r="J654" s="53" t="s">
        <v>51</v>
      </c>
      <c r="K654" s="54"/>
      <c r="L654" s="74"/>
      <c r="M654" s="23"/>
      <c r="N654" s="74">
        <v>933.9</v>
      </c>
      <c r="O654" s="74"/>
      <c r="P654" s="23"/>
      <c r="Q654" s="23">
        <f>SUM(L654:P654)</f>
        <v>933.9</v>
      </c>
      <c r="R654" s="23"/>
      <c r="S654" s="74"/>
      <c r="T654" s="74"/>
      <c r="U654" s="74"/>
      <c r="V654" s="23">
        <f>SUM(R654:U654)</f>
        <v>0</v>
      </c>
      <c r="W654" s="23">
        <f>SUM(Q654+V654)</f>
        <v>933.9</v>
      </c>
      <c r="X654" s="23">
        <f>(Q654/W654)*100</f>
        <v>100</v>
      </c>
      <c r="Y654" s="23">
        <f>(V654/W654)*100</f>
        <v>0</v>
      </c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4"/>
      <c r="J655" s="53" t="s">
        <v>52</v>
      </c>
      <c r="K655" s="54"/>
      <c r="L655" s="74"/>
      <c r="M655" s="23"/>
      <c r="N655" s="74">
        <f>(N654/N652)*100</f>
        <v>82.99857803057233</v>
      </c>
      <c r="O655" s="74"/>
      <c r="P655" s="23"/>
      <c r="Q655" s="23">
        <f>(Q654/Q652)*100</f>
        <v>82.99857803057233</v>
      </c>
      <c r="R655" s="23"/>
      <c r="S655" s="74"/>
      <c r="T655" s="74"/>
      <c r="U655" s="74"/>
      <c r="V655" s="23"/>
      <c r="W655" s="23">
        <f>(W654/W652)*100</f>
        <v>82.99857803057233</v>
      </c>
      <c r="X655" s="23"/>
      <c r="Y655" s="23"/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4"/>
      <c r="J656" s="53" t="s">
        <v>53</v>
      </c>
      <c r="K656" s="54"/>
      <c r="L656" s="74"/>
      <c r="M656" s="23"/>
      <c r="N656" s="74">
        <f>(N654/N653)*100</f>
        <v>86.971503073198</v>
      </c>
      <c r="O656" s="74"/>
      <c r="P656" s="23"/>
      <c r="Q656" s="23">
        <f>(Q654/Q653)*100</f>
        <v>86.971503073198</v>
      </c>
      <c r="R656" s="23"/>
      <c r="S656" s="74"/>
      <c r="T656" s="74"/>
      <c r="U656" s="74"/>
      <c r="V656" s="23"/>
      <c r="W656" s="23">
        <f>(W654/W653)*100</f>
        <v>86.971503073198</v>
      </c>
      <c r="X656" s="23"/>
      <c r="Y656" s="23"/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4"/>
      <c r="J657" s="53"/>
      <c r="K657" s="54"/>
      <c r="L657" s="74"/>
      <c r="M657" s="23"/>
      <c r="N657" s="74"/>
      <c r="O657" s="74"/>
      <c r="P657" s="23"/>
      <c r="Q657" s="23"/>
      <c r="R657" s="23"/>
      <c r="S657" s="74"/>
      <c r="T657" s="74"/>
      <c r="U657" s="74"/>
      <c r="V657" s="23"/>
      <c r="W657" s="23"/>
      <c r="X657" s="23"/>
      <c r="Y657" s="23"/>
      <c r="Z657" s="4"/>
    </row>
    <row r="658" spans="1:26" ht="23.25">
      <c r="A658" s="4"/>
      <c r="B658" s="51"/>
      <c r="C658" s="51"/>
      <c r="D658" s="51"/>
      <c r="E658" s="51"/>
      <c r="F658" s="51"/>
      <c r="G658" s="51" t="s">
        <v>213</v>
      </c>
      <c r="H658" s="51"/>
      <c r="I658" s="64"/>
      <c r="J658" s="53" t="s">
        <v>214</v>
      </c>
      <c r="K658" s="54"/>
      <c r="L658" s="74"/>
      <c r="M658" s="23"/>
      <c r="N658" s="74"/>
      <c r="O658" s="74"/>
      <c r="P658" s="23"/>
      <c r="Q658" s="23"/>
      <c r="R658" s="23"/>
      <c r="S658" s="74"/>
      <c r="T658" s="74"/>
      <c r="U658" s="74"/>
      <c r="V658" s="23"/>
      <c r="W658" s="23"/>
      <c r="X658" s="23"/>
      <c r="Y658" s="23"/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4"/>
      <c r="J659" s="53" t="s">
        <v>215</v>
      </c>
      <c r="K659" s="54"/>
      <c r="L659" s="74"/>
      <c r="M659" s="23"/>
      <c r="N659" s="74"/>
      <c r="O659" s="74"/>
      <c r="P659" s="23"/>
      <c r="Q659" s="23"/>
      <c r="R659" s="23"/>
      <c r="S659" s="74"/>
      <c r="T659" s="74"/>
      <c r="U659" s="74"/>
      <c r="V659" s="23"/>
      <c r="W659" s="23"/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4"/>
      <c r="J660" s="53" t="s">
        <v>49</v>
      </c>
      <c r="K660" s="54"/>
      <c r="L660" s="74"/>
      <c r="M660" s="23"/>
      <c r="N660" s="74">
        <v>111.9</v>
      </c>
      <c r="O660" s="74"/>
      <c r="P660" s="23"/>
      <c r="Q660" s="23">
        <f>SUM(L660:P660)</f>
        <v>111.9</v>
      </c>
      <c r="R660" s="23"/>
      <c r="S660" s="74"/>
      <c r="T660" s="74"/>
      <c r="U660" s="74"/>
      <c r="V660" s="23">
        <f>SUM(R660:U660)</f>
        <v>0</v>
      </c>
      <c r="W660" s="23">
        <f>SUM(Q660+V660)</f>
        <v>111.9</v>
      </c>
      <c r="X660" s="23">
        <f>(Q660/W660)*100</f>
        <v>100</v>
      </c>
      <c r="Y660" s="23">
        <f>(V660/W660)*100</f>
        <v>0</v>
      </c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4"/>
      <c r="J661" s="53" t="s">
        <v>50</v>
      </c>
      <c r="K661" s="54"/>
      <c r="L661" s="74"/>
      <c r="M661" s="23"/>
      <c r="N661" s="74">
        <v>111.9</v>
      </c>
      <c r="O661" s="74"/>
      <c r="P661" s="23"/>
      <c r="Q661" s="23">
        <f>SUM(L661:P661)</f>
        <v>111.9</v>
      </c>
      <c r="R661" s="23"/>
      <c r="S661" s="74"/>
      <c r="T661" s="74"/>
      <c r="U661" s="74"/>
      <c r="V661" s="23">
        <f>SUM(R661:U661)</f>
        <v>0</v>
      </c>
      <c r="W661" s="23">
        <f>SUM(Q661+V661)</f>
        <v>111.9</v>
      </c>
      <c r="X661" s="23">
        <f>(Q661/W661)*100</f>
        <v>100</v>
      </c>
      <c r="Y661" s="23">
        <f>(V661/W661)*100</f>
        <v>0</v>
      </c>
      <c r="Z661" s="4"/>
    </row>
    <row r="662" spans="1:26" ht="23.25">
      <c r="A662" s="4"/>
      <c r="B662" s="57"/>
      <c r="C662" s="58"/>
      <c r="D662" s="58"/>
      <c r="E662" s="58"/>
      <c r="F662" s="58"/>
      <c r="G662" s="58"/>
      <c r="H662" s="58"/>
      <c r="I662" s="53"/>
      <c r="J662" s="53" t="s">
        <v>51</v>
      </c>
      <c r="K662" s="54"/>
      <c r="L662" s="21"/>
      <c r="M662" s="21"/>
      <c r="N662" s="21">
        <v>93.8</v>
      </c>
      <c r="O662" s="21"/>
      <c r="P662" s="21"/>
      <c r="Q662" s="21">
        <f>SUM(L662:P662)</f>
        <v>93.8</v>
      </c>
      <c r="R662" s="21"/>
      <c r="S662" s="21"/>
      <c r="T662" s="21"/>
      <c r="U662" s="21"/>
      <c r="V662" s="21">
        <f>SUM(R662:U662)</f>
        <v>0</v>
      </c>
      <c r="W662" s="21">
        <f>SUM(Q662+V662)</f>
        <v>93.8</v>
      </c>
      <c r="X662" s="21">
        <f>(Q662/W662)*100</f>
        <v>100</v>
      </c>
      <c r="Y662" s="21">
        <f>(V662/W662)*100</f>
        <v>0</v>
      </c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4"/>
      <c r="J663" s="53" t="s">
        <v>52</v>
      </c>
      <c r="K663" s="54"/>
      <c r="L663" s="74"/>
      <c r="M663" s="23"/>
      <c r="N663" s="74">
        <f>(N662/N660)*100</f>
        <v>83.8248436103664</v>
      </c>
      <c r="O663" s="74"/>
      <c r="P663" s="23"/>
      <c r="Q663" s="23">
        <f>(Q662/Q660)*100</f>
        <v>83.8248436103664</v>
      </c>
      <c r="R663" s="23"/>
      <c r="S663" s="74"/>
      <c r="T663" s="74"/>
      <c r="U663" s="74"/>
      <c r="V663" s="23"/>
      <c r="W663" s="23">
        <f>(W662/W660)*100</f>
        <v>83.8248436103664</v>
      </c>
      <c r="X663" s="23"/>
      <c r="Y663" s="23"/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4"/>
      <c r="J664" s="53" t="s">
        <v>53</v>
      </c>
      <c r="K664" s="54"/>
      <c r="L664" s="74"/>
      <c r="M664" s="23"/>
      <c r="N664" s="74">
        <f>(N662/N661)*100</f>
        <v>83.8248436103664</v>
      </c>
      <c r="O664" s="74"/>
      <c r="P664" s="23"/>
      <c r="Q664" s="23">
        <f>(Q662/Q661)*100</f>
        <v>83.8248436103664</v>
      </c>
      <c r="R664" s="23"/>
      <c r="S664" s="74"/>
      <c r="T664" s="74"/>
      <c r="U664" s="74"/>
      <c r="V664" s="23"/>
      <c r="W664" s="23">
        <f>(W662/W661)*100</f>
        <v>83.8248436103664</v>
      </c>
      <c r="X664" s="23"/>
      <c r="Y664" s="23"/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4"/>
      <c r="J665" s="53"/>
      <c r="K665" s="54"/>
      <c r="L665" s="74"/>
      <c r="M665" s="23"/>
      <c r="N665" s="74"/>
      <c r="O665" s="74"/>
      <c r="P665" s="23"/>
      <c r="Q665" s="23"/>
      <c r="R665" s="23"/>
      <c r="S665" s="74"/>
      <c r="T665" s="74"/>
      <c r="U665" s="74"/>
      <c r="V665" s="23"/>
      <c r="W665" s="23"/>
      <c r="X665" s="23"/>
      <c r="Y665" s="23"/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 t="s">
        <v>145</v>
      </c>
      <c r="I666" s="64"/>
      <c r="J666" s="53" t="s">
        <v>146</v>
      </c>
      <c r="K666" s="54"/>
      <c r="L666" s="74"/>
      <c r="M666" s="23"/>
      <c r="N666" s="74"/>
      <c r="O666" s="74"/>
      <c r="P666" s="23"/>
      <c r="Q666" s="23"/>
      <c r="R666" s="23"/>
      <c r="S666" s="74"/>
      <c r="T666" s="74"/>
      <c r="U666" s="74"/>
      <c r="V666" s="23"/>
      <c r="W666" s="23"/>
      <c r="X666" s="23"/>
      <c r="Y666" s="23"/>
      <c r="Z666" s="4"/>
    </row>
    <row r="667" spans="1:26" ht="23.25">
      <c r="A667" s="4"/>
      <c r="B667" s="57"/>
      <c r="C667" s="57"/>
      <c r="D667" s="57"/>
      <c r="E667" s="57"/>
      <c r="F667" s="57"/>
      <c r="G667" s="57"/>
      <c r="H667" s="57"/>
      <c r="I667" s="64"/>
      <c r="J667" s="53" t="s">
        <v>147</v>
      </c>
      <c r="K667" s="54"/>
      <c r="L667" s="74"/>
      <c r="M667" s="23"/>
      <c r="N667" s="74"/>
      <c r="O667" s="74"/>
      <c r="P667" s="23"/>
      <c r="Q667" s="23"/>
      <c r="R667" s="23"/>
      <c r="S667" s="74"/>
      <c r="T667" s="74"/>
      <c r="U667" s="74"/>
      <c r="V667" s="23"/>
      <c r="W667" s="23"/>
      <c r="X667" s="23"/>
      <c r="Y667" s="23"/>
      <c r="Z667" s="4"/>
    </row>
    <row r="668" spans="1:26" ht="23.25">
      <c r="A668" s="4"/>
      <c r="B668" s="57"/>
      <c r="C668" s="58"/>
      <c r="D668" s="58"/>
      <c r="E668" s="58"/>
      <c r="F668" s="58"/>
      <c r="G668" s="58"/>
      <c r="H668" s="58"/>
      <c r="I668" s="53"/>
      <c r="J668" s="53" t="s">
        <v>49</v>
      </c>
      <c r="K668" s="54"/>
      <c r="L668" s="21">
        <f>SUM(L644+L652+L660)</f>
        <v>0</v>
      </c>
      <c r="M668" s="21">
        <f>SUM(M644+M652+M660)</f>
        <v>0</v>
      </c>
      <c r="N668" s="21">
        <f>SUM(N644+N652+N660)</f>
        <v>1796.6000000000001</v>
      </c>
      <c r="O668" s="21">
        <f>SUM(O644+O652+O660)</f>
        <v>0</v>
      </c>
      <c r="P668" s="21">
        <f>SUM(P644+P652+P660)</f>
        <v>0</v>
      </c>
      <c r="Q668" s="21">
        <f>SUM(L668:P668)</f>
        <v>1796.6000000000001</v>
      </c>
      <c r="R668" s="21">
        <f aca="true" t="shared" si="77" ref="R668:U670">SUM(R644+R652+R660)</f>
        <v>0</v>
      </c>
      <c r="S668" s="21">
        <f t="shared" si="77"/>
        <v>0</v>
      </c>
      <c r="T668" s="21">
        <f t="shared" si="77"/>
        <v>0</v>
      </c>
      <c r="U668" s="21">
        <f t="shared" si="77"/>
        <v>0</v>
      </c>
      <c r="V668" s="21">
        <f>SUM(R668:U668)</f>
        <v>0</v>
      </c>
      <c r="W668" s="21">
        <f>SUM(Q668+V668)</f>
        <v>1796.6000000000001</v>
      </c>
      <c r="X668" s="21">
        <f>(Q668/W668)*100</f>
        <v>100</v>
      </c>
      <c r="Y668" s="21">
        <f>(V668/W668)*100</f>
        <v>0</v>
      </c>
      <c r="Z668" s="4"/>
    </row>
    <row r="669" spans="1:26" ht="23.25">
      <c r="A669" s="4"/>
      <c r="B669" s="57"/>
      <c r="C669" s="57"/>
      <c r="D669" s="57"/>
      <c r="E669" s="57"/>
      <c r="F669" s="57"/>
      <c r="G669" s="57"/>
      <c r="H669" s="57"/>
      <c r="I669" s="64"/>
      <c r="J669" s="53" t="s">
        <v>50</v>
      </c>
      <c r="K669" s="54"/>
      <c r="L669" s="74">
        <f aca="true" t="shared" si="78" ref="L669:P670">SUM(L645+L653+L661)</f>
        <v>0</v>
      </c>
      <c r="M669" s="23">
        <f t="shared" si="78"/>
        <v>0</v>
      </c>
      <c r="N669" s="74">
        <f t="shared" si="78"/>
        <v>1241.7</v>
      </c>
      <c r="O669" s="74">
        <f t="shared" si="78"/>
        <v>0</v>
      </c>
      <c r="P669" s="23">
        <f t="shared" si="78"/>
        <v>0</v>
      </c>
      <c r="Q669" s="23">
        <f>SUM(L669:P669)</f>
        <v>1241.7</v>
      </c>
      <c r="R669" s="23">
        <f t="shared" si="77"/>
        <v>0</v>
      </c>
      <c r="S669" s="74">
        <f t="shared" si="77"/>
        <v>0</v>
      </c>
      <c r="T669" s="74">
        <f t="shared" si="77"/>
        <v>0</v>
      </c>
      <c r="U669" s="74">
        <f t="shared" si="77"/>
        <v>0</v>
      </c>
      <c r="V669" s="23">
        <f>SUM(R669:U669)</f>
        <v>0</v>
      </c>
      <c r="W669" s="23">
        <f>SUM(Q669+V669)</f>
        <v>1241.7</v>
      </c>
      <c r="X669" s="23">
        <f>(Q669/W669)*100</f>
        <v>100</v>
      </c>
      <c r="Y669" s="23">
        <f>(V669/W669)*100</f>
        <v>0</v>
      </c>
      <c r="Z669" s="4"/>
    </row>
    <row r="670" spans="1:26" ht="23.25">
      <c r="A670" s="4"/>
      <c r="B670" s="57"/>
      <c r="C670" s="57"/>
      <c r="D670" s="57"/>
      <c r="E670" s="57"/>
      <c r="F670" s="57"/>
      <c r="G670" s="57"/>
      <c r="H670" s="57"/>
      <c r="I670" s="64"/>
      <c r="J670" s="53" t="s">
        <v>51</v>
      </c>
      <c r="K670" s="54"/>
      <c r="L670" s="74">
        <f t="shared" si="78"/>
        <v>0</v>
      </c>
      <c r="M670" s="23">
        <f t="shared" si="78"/>
        <v>0</v>
      </c>
      <c r="N670" s="74">
        <f t="shared" si="78"/>
        <v>1027.7</v>
      </c>
      <c r="O670" s="74">
        <f t="shared" si="78"/>
        <v>0</v>
      </c>
      <c r="P670" s="23">
        <f t="shared" si="78"/>
        <v>0</v>
      </c>
      <c r="Q670" s="23">
        <f>SUM(L670:P670)</f>
        <v>1027.7</v>
      </c>
      <c r="R670" s="23">
        <f t="shared" si="77"/>
        <v>0</v>
      </c>
      <c r="S670" s="74">
        <f t="shared" si="77"/>
        <v>0</v>
      </c>
      <c r="T670" s="74">
        <f t="shared" si="77"/>
        <v>0</v>
      </c>
      <c r="U670" s="74">
        <f t="shared" si="77"/>
        <v>0</v>
      </c>
      <c r="V670" s="23">
        <f>SUM(R670:U670)</f>
        <v>0</v>
      </c>
      <c r="W670" s="23">
        <f>SUM(Q670+V670)</f>
        <v>1027.7</v>
      </c>
      <c r="X670" s="23">
        <f>(Q670/W670)*100</f>
        <v>100</v>
      </c>
      <c r="Y670" s="23">
        <f>(V670/W670)*100</f>
        <v>0</v>
      </c>
      <c r="Z670" s="4"/>
    </row>
    <row r="671" spans="1:26" ht="23.25">
      <c r="A671" s="4"/>
      <c r="B671" s="57"/>
      <c r="C671" s="57"/>
      <c r="D671" s="57"/>
      <c r="E671" s="57"/>
      <c r="F671" s="57"/>
      <c r="G671" s="57"/>
      <c r="H671" s="57"/>
      <c r="I671" s="64"/>
      <c r="J671" s="53" t="s">
        <v>52</v>
      </c>
      <c r="K671" s="54"/>
      <c r="L671" s="74"/>
      <c r="M671" s="23"/>
      <c r="N671" s="74">
        <f>(N670/N668)*100</f>
        <v>57.202493599020364</v>
      </c>
      <c r="O671" s="74"/>
      <c r="P671" s="23"/>
      <c r="Q671" s="23">
        <f>(Q670/Q668)*100</f>
        <v>57.202493599020364</v>
      </c>
      <c r="R671" s="23"/>
      <c r="S671" s="74"/>
      <c r="T671" s="74"/>
      <c r="U671" s="74"/>
      <c r="V671" s="23"/>
      <c r="W671" s="23">
        <f>(W670/W668)*100</f>
        <v>57.202493599020364</v>
      </c>
      <c r="X671" s="23"/>
      <c r="Y671" s="23"/>
      <c r="Z671" s="4"/>
    </row>
    <row r="672" spans="1:26" ht="23.25">
      <c r="A672" s="4"/>
      <c r="B672" s="57"/>
      <c r="C672" s="57"/>
      <c r="D672" s="57"/>
      <c r="E672" s="57"/>
      <c r="F672" s="57"/>
      <c r="G672" s="57"/>
      <c r="H672" s="57"/>
      <c r="I672" s="64"/>
      <c r="J672" s="53" t="s">
        <v>53</v>
      </c>
      <c r="K672" s="54"/>
      <c r="L672" s="74"/>
      <c r="M672" s="23"/>
      <c r="N672" s="74">
        <f>(N670/N669)*100</f>
        <v>82.76556334058147</v>
      </c>
      <c r="O672" s="74"/>
      <c r="P672" s="23"/>
      <c r="Q672" s="23">
        <f>(Q670/Q669)*100</f>
        <v>82.76556334058147</v>
      </c>
      <c r="R672" s="23"/>
      <c r="S672" s="74"/>
      <c r="T672" s="74"/>
      <c r="U672" s="74"/>
      <c r="V672" s="23"/>
      <c r="W672" s="23">
        <f>(W670/W669)*100</f>
        <v>82.76556334058147</v>
      </c>
      <c r="X672" s="23"/>
      <c r="Y672" s="23"/>
      <c r="Z672" s="4"/>
    </row>
    <row r="673" spans="1:26" ht="23.25">
      <c r="A673" s="4"/>
      <c r="B673" s="57"/>
      <c r="C673" s="57"/>
      <c r="D673" s="57"/>
      <c r="E673" s="57"/>
      <c r="F673" s="57"/>
      <c r="G673" s="57"/>
      <c r="H673" s="57"/>
      <c r="I673" s="64"/>
      <c r="J673" s="53"/>
      <c r="K673" s="54"/>
      <c r="L673" s="74"/>
      <c r="M673" s="23"/>
      <c r="N673" s="74"/>
      <c r="O673" s="74"/>
      <c r="P673" s="23"/>
      <c r="Q673" s="23"/>
      <c r="R673" s="23"/>
      <c r="S673" s="74"/>
      <c r="T673" s="74"/>
      <c r="U673" s="74"/>
      <c r="V673" s="23"/>
      <c r="W673" s="23"/>
      <c r="X673" s="23"/>
      <c r="Y673" s="23"/>
      <c r="Z673" s="4"/>
    </row>
    <row r="674" spans="1:26" ht="23.25">
      <c r="A674" s="4"/>
      <c r="B674" s="57"/>
      <c r="C674" s="57"/>
      <c r="D674" s="57"/>
      <c r="E674" s="57"/>
      <c r="F674" s="57"/>
      <c r="G674" s="57"/>
      <c r="H674" s="57"/>
      <c r="I674" s="64"/>
      <c r="J674" s="53"/>
      <c r="K674" s="54"/>
      <c r="L674" s="74"/>
      <c r="M674" s="23"/>
      <c r="N674" s="74"/>
      <c r="O674" s="74"/>
      <c r="P674" s="23"/>
      <c r="Q674" s="23"/>
      <c r="R674" s="23"/>
      <c r="S674" s="74"/>
      <c r="T674" s="74"/>
      <c r="U674" s="74"/>
      <c r="V674" s="23"/>
      <c r="W674" s="23"/>
      <c r="X674" s="23"/>
      <c r="Y674" s="23"/>
      <c r="Z674" s="4"/>
    </row>
    <row r="675" spans="1:26" ht="23.25">
      <c r="A675" s="4"/>
      <c r="B675" s="65"/>
      <c r="C675" s="65"/>
      <c r="D675" s="65"/>
      <c r="E675" s="65"/>
      <c r="F675" s="65"/>
      <c r="G675" s="65"/>
      <c r="H675" s="65"/>
      <c r="I675" s="66"/>
      <c r="J675" s="62"/>
      <c r="K675" s="63"/>
      <c r="L675" s="75"/>
      <c r="M675" s="76"/>
      <c r="N675" s="75"/>
      <c r="O675" s="75"/>
      <c r="P675" s="76"/>
      <c r="Q675" s="76"/>
      <c r="R675" s="76"/>
      <c r="S675" s="75"/>
      <c r="T675" s="75"/>
      <c r="U675" s="75"/>
      <c r="V675" s="76"/>
      <c r="W675" s="76"/>
      <c r="X675" s="76"/>
      <c r="Y675" s="76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410</v>
      </c>
      <c r="Z677" s="4"/>
    </row>
    <row r="678" spans="1:26" ht="23.25">
      <c r="A678" s="4"/>
      <c r="B678" s="67" t="s">
        <v>40</v>
      </c>
      <c r="C678" s="68"/>
      <c r="D678" s="68"/>
      <c r="E678" s="68"/>
      <c r="F678" s="68"/>
      <c r="G678" s="68"/>
      <c r="H678" s="69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42</v>
      </c>
      <c r="X678" s="13"/>
      <c r="Y678" s="16"/>
      <c r="Z678" s="4"/>
    </row>
    <row r="679" spans="1:26" ht="23.25">
      <c r="A679" s="4"/>
      <c r="B679" s="17" t="s">
        <v>41</v>
      </c>
      <c r="C679" s="18"/>
      <c r="D679" s="18"/>
      <c r="E679" s="18"/>
      <c r="F679" s="18"/>
      <c r="G679" s="18"/>
      <c r="H679" s="70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31</v>
      </c>
      <c r="C681" s="38" t="s">
        <v>32</v>
      </c>
      <c r="D681" s="38" t="s">
        <v>33</v>
      </c>
      <c r="E681" s="38" t="s">
        <v>34</v>
      </c>
      <c r="F681" s="38" t="s">
        <v>35</v>
      </c>
      <c r="G681" s="38" t="s">
        <v>36</v>
      </c>
      <c r="H681" s="38" t="s">
        <v>39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4"/>
      <c r="J683" s="53"/>
      <c r="K683" s="54"/>
      <c r="L683" s="22"/>
      <c r="M683" s="23"/>
      <c r="N683" s="24"/>
      <c r="O683" s="3"/>
      <c r="P683" s="27"/>
      <c r="Q683" s="27"/>
      <c r="R683" s="23"/>
      <c r="S683" s="24"/>
      <c r="T683" s="22"/>
      <c r="U683" s="73"/>
      <c r="V683" s="27"/>
      <c r="W683" s="27"/>
      <c r="X683" s="27"/>
      <c r="Y683" s="23"/>
      <c r="Z683" s="4"/>
    </row>
    <row r="684" spans="1:26" ht="23.25">
      <c r="A684" s="4"/>
      <c r="B684" s="51" t="s">
        <v>47</v>
      </c>
      <c r="C684" s="51" t="s">
        <v>54</v>
      </c>
      <c r="D684" s="51" t="s">
        <v>56</v>
      </c>
      <c r="E684" s="51"/>
      <c r="F684" s="51" t="s">
        <v>125</v>
      </c>
      <c r="G684" s="51" t="s">
        <v>216</v>
      </c>
      <c r="H684" s="51"/>
      <c r="I684" s="64"/>
      <c r="J684" s="55" t="s">
        <v>217</v>
      </c>
      <c r="K684" s="56"/>
      <c r="L684" s="74"/>
      <c r="M684" s="74"/>
      <c r="N684" s="74"/>
      <c r="O684" s="74"/>
      <c r="P684" s="74"/>
      <c r="Q684" s="74"/>
      <c r="R684" s="74"/>
      <c r="S684" s="74"/>
      <c r="T684" s="74"/>
      <c r="U684" s="77"/>
      <c r="V684" s="23"/>
      <c r="W684" s="23"/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4"/>
      <c r="J685" s="55" t="s">
        <v>218</v>
      </c>
      <c r="K685" s="56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23"/>
      <c r="W685" s="23"/>
      <c r="X685" s="23"/>
      <c r="Y685" s="23"/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4"/>
      <c r="J686" s="53" t="s">
        <v>49</v>
      </c>
      <c r="K686" s="54"/>
      <c r="L686" s="74"/>
      <c r="M686" s="74"/>
      <c r="N686" s="74">
        <v>5595</v>
      </c>
      <c r="O686" s="74"/>
      <c r="P686" s="74"/>
      <c r="Q686" s="23">
        <f>SUM(L686:P686)</f>
        <v>5595</v>
      </c>
      <c r="R686" s="74"/>
      <c r="S686" s="74"/>
      <c r="T686" s="74"/>
      <c r="U686" s="74"/>
      <c r="V686" s="23">
        <f>SUM(R686:U686)</f>
        <v>0</v>
      </c>
      <c r="W686" s="23">
        <f>SUM(Q686+V686)</f>
        <v>5595</v>
      </c>
      <c r="X686" s="23">
        <f>(Q686/W686)*100</f>
        <v>100</v>
      </c>
      <c r="Y686" s="23">
        <f>(V686/W686)*100</f>
        <v>0</v>
      </c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4"/>
      <c r="J687" s="53" t="s">
        <v>50</v>
      </c>
      <c r="K687" s="54"/>
      <c r="L687" s="74"/>
      <c r="M687" s="23"/>
      <c r="N687" s="74">
        <v>2764.3</v>
      </c>
      <c r="O687" s="74"/>
      <c r="P687" s="23"/>
      <c r="Q687" s="23">
        <f>SUM(L687:P687)</f>
        <v>2764.3</v>
      </c>
      <c r="R687" s="23"/>
      <c r="S687" s="74"/>
      <c r="T687" s="74"/>
      <c r="U687" s="74"/>
      <c r="V687" s="23">
        <f>SUM(R687:U687)</f>
        <v>0</v>
      </c>
      <c r="W687" s="23">
        <f>SUM(Q687+V687)</f>
        <v>2764.3</v>
      </c>
      <c r="X687" s="23">
        <f>(Q687/W687)*100</f>
        <v>100</v>
      </c>
      <c r="Y687" s="23">
        <f>(V687/W687)*100</f>
        <v>0</v>
      </c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4"/>
      <c r="J688" s="53" t="s">
        <v>51</v>
      </c>
      <c r="K688" s="54"/>
      <c r="L688" s="74"/>
      <c r="M688" s="23"/>
      <c r="N688" s="74">
        <v>2686.2</v>
      </c>
      <c r="O688" s="74"/>
      <c r="P688" s="23"/>
      <c r="Q688" s="23">
        <f>SUM(L688:P688)</f>
        <v>2686.2</v>
      </c>
      <c r="R688" s="23"/>
      <c r="S688" s="74"/>
      <c r="T688" s="74"/>
      <c r="U688" s="74"/>
      <c r="V688" s="23">
        <f>SUM(R688:U688)</f>
        <v>0</v>
      </c>
      <c r="W688" s="23">
        <f>SUM(Q688+V688)</f>
        <v>2686.2</v>
      </c>
      <c r="X688" s="23">
        <f>(Q688/W688)*100</f>
        <v>100</v>
      </c>
      <c r="Y688" s="23">
        <f>(V688/W688)*100</f>
        <v>0</v>
      </c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4"/>
      <c r="J689" s="53" t="s">
        <v>52</v>
      </c>
      <c r="K689" s="54"/>
      <c r="L689" s="74"/>
      <c r="M689" s="23"/>
      <c r="N689" s="74">
        <f>(N688/N686)*100</f>
        <v>48.01072386058981</v>
      </c>
      <c r="O689" s="74"/>
      <c r="P689" s="23"/>
      <c r="Q689" s="23">
        <f>(Q688/Q686)*100</f>
        <v>48.01072386058981</v>
      </c>
      <c r="R689" s="23"/>
      <c r="S689" s="74"/>
      <c r="T689" s="74"/>
      <c r="U689" s="74"/>
      <c r="V689" s="23"/>
      <c r="W689" s="23">
        <f>(W688/W686)*100</f>
        <v>48.01072386058981</v>
      </c>
      <c r="X689" s="23"/>
      <c r="Y689" s="23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4"/>
      <c r="J690" s="53" t="s">
        <v>53</v>
      </c>
      <c r="K690" s="54"/>
      <c r="L690" s="74"/>
      <c r="M690" s="23"/>
      <c r="N690" s="74">
        <f>(N688/N687)*100</f>
        <v>97.17469160366095</v>
      </c>
      <c r="O690" s="74"/>
      <c r="P690" s="23"/>
      <c r="Q690" s="23">
        <f>(Q688/Q687)*100</f>
        <v>97.17469160366095</v>
      </c>
      <c r="R690" s="23"/>
      <c r="S690" s="74"/>
      <c r="T690" s="74"/>
      <c r="U690" s="74"/>
      <c r="V690" s="23"/>
      <c r="W690" s="23">
        <f>(W688/W687)*100</f>
        <v>97.17469160366095</v>
      </c>
      <c r="X690" s="23"/>
      <c r="Y690" s="23"/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/>
      <c r="I691" s="64"/>
      <c r="J691" s="53"/>
      <c r="K691" s="54"/>
      <c r="L691" s="74"/>
      <c r="M691" s="23"/>
      <c r="N691" s="74"/>
      <c r="O691" s="74"/>
      <c r="P691" s="23"/>
      <c r="Q691" s="23"/>
      <c r="R691" s="23"/>
      <c r="S691" s="74"/>
      <c r="T691" s="74"/>
      <c r="U691" s="74"/>
      <c r="V691" s="23"/>
      <c r="W691" s="23"/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 t="s">
        <v>219</v>
      </c>
      <c r="H692" s="51"/>
      <c r="I692" s="64"/>
      <c r="J692" s="53" t="s">
        <v>220</v>
      </c>
      <c r="K692" s="54"/>
      <c r="L692" s="74"/>
      <c r="M692" s="23"/>
      <c r="N692" s="74"/>
      <c r="O692" s="74"/>
      <c r="P692" s="23"/>
      <c r="Q692" s="23"/>
      <c r="R692" s="23"/>
      <c r="S692" s="74"/>
      <c r="T692" s="74"/>
      <c r="U692" s="74"/>
      <c r="V692" s="23"/>
      <c r="W692" s="23"/>
      <c r="X692" s="23"/>
      <c r="Y692" s="23"/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4"/>
      <c r="J693" s="53" t="s">
        <v>221</v>
      </c>
      <c r="K693" s="54"/>
      <c r="L693" s="74"/>
      <c r="M693" s="23"/>
      <c r="N693" s="74"/>
      <c r="O693" s="74"/>
      <c r="P693" s="23"/>
      <c r="Q693" s="23"/>
      <c r="R693" s="23"/>
      <c r="S693" s="74"/>
      <c r="T693" s="74"/>
      <c r="U693" s="74"/>
      <c r="V693" s="23"/>
      <c r="W693" s="23"/>
      <c r="X693" s="23"/>
      <c r="Y693" s="23"/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4"/>
      <c r="J694" s="53" t="s">
        <v>49</v>
      </c>
      <c r="K694" s="54"/>
      <c r="L694" s="74"/>
      <c r="M694" s="23"/>
      <c r="N694" s="74">
        <v>335.7</v>
      </c>
      <c r="O694" s="74"/>
      <c r="P694" s="23"/>
      <c r="Q694" s="23">
        <f>SUM(L694:P694)</f>
        <v>335.7</v>
      </c>
      <c r="R694" s="23"/>
      <c r="S694" s="74"/>
      <c r="T694" s="74"/>
      <c r="U694" s="74"/>
      <c r="V694" s="23">
        <f>SUM(R694:U694)</f>
        <v>0</v>
      </c>
      <c r="W694" s="23">
        <f>SUM(Q694+V694)</f>
        <v>335.7</v>
      </c>
      <c r="X694" s="23">
        <f>(Q694/W694)*100</f>
        <v>100</v>
      </c>
      <c r="Y694" s="23">
        <f>(V694/W694)*100</f>
        <v>0</v>
      </c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4"/>
      <c r="J695" s="53" t="s">
        <v>50</v>
      </c>
      <c r="K695" s="54"/>
      <c r="L695" s="74"/>
      <c r="M695" s="23"/>
      <c r="N695" s="74">
        <v>3376.6</v>
      </c>
      <c r="O695" s="74"/>
      <c r="P695" s="23"/>
      <c r="Q695" s="23">
        <f>SUM(L695:P695)</f>
        <v>3376.6</v>
      </c>
      <c r="R695" s="23"/>
      <c r="S695" s="74"/>
      <c r="T695" s="74"/>
      <c r="U695" s="74"/>
      <c r="V695" s="23">
        <f>SUM(R695:U695)</f>
        <v>0</v>
      </c>
      <c r="W695" s="23">
        <f>SUM(Q695+V695)</f>
        <v>3376.6</v>
      </c>
      <c r="X695" s="23">
        <f>(Q695/W695)*100</f>
        <v>100</v>
      </c>
      <c r="Y695" s="23">
        <f>(V695/W695)*100</f>
        <v>0</v>
      </c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4"/>
      <c r="J696" s="53" t="s">
        <v>51</v>
      </c>
      <c r="K696" s="54"/>
      <c r="L696" s="74"/>
      <c r="M696" s="23"/>
      <c r="N696" s="74">
        <v>2213.9</v>
      </c>
      <c r="O696" s="74"/>
      <c r="P696" s="23"/>
      <c r="Q696" s="23">
        <f>SUM(L696:P696)</f>
        <v>2213.9</v>
      </c>
      <c r="R696" s="23"/>
      <c r="S696" s="74"/>
      <c r="T696" s="74"/>
      <c r="U696" s="74"/>
      <c r="V696" s="23">
        <f>SUM(R696:U696)</f>
        <v>0</v>
      </c>
      <c r="W696" s="23">
        <f>SUM(Q696+V696)</f>
        <v>2213.9</v>
      </c>
      <c r="X696" s="23">
        <f>(Q696/W696)*100</f>
        <v>100</v>
      </c>
      <c r="Y696" s="23">
        <f>(V696/W696)*100</f>
        <v>0</v>
      </c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4"/>
      <c r="J697" s="53" t="s">
        <v>52</v>
      </c>
      <c r="K697" s="54"/>
      <c r="L697" s="74"/>
      <c r="M697" s="23"/>
      <c r="N697" s="74">
        <f>(N696/N694)*100</f>
        <v>659.4876377718201</v>
      </c>
      <c r="O697" s="74"/>
      <c r="P697" s="23"/>
      <c r="Q697" s="23">
        <f>(Q696/Q694)*100</f>
        <v>659.4876377718201</v>
      </c>
      <c r="R697" s="23"/>
      <c r="S697" s="74"/>
      <c r="T697" s="74"/>
      <c r="U697" s="74"/>
      <c r="V697" s="23"/>
      <c r="W697" s="23">
        <f>(W696/W694)*100</f>
        <v>659.4876377718201</v>
      </c>
      <c r="X697" s="23"/>
      <c r="Y697" s="23"/>
      <c r="Z697" s="4"/>
    </row>
    <row r="698" spans="1:26" ht="23.25">
      <c r="A698" s="4"/>
      <c r="B698" s="57"/>
      <c r="C698" s="58"/>
      <c r="D698" s="58"/>
      <c r="E698" s="58"/>
      <c r="F698" s="58"/>
      <c r="G698" s="58"/>
      <c r="H698" s="58"/>
      <c r="I698" s="53"/>
      <c r="J698" s="53" t="s">
        <v>53</v>
      </c>
      <c r="K698" s="54"/>
      <c r="L698" s="21"/>
      <c r="M698" s="21"/>
      <c r="N698" s="21">
        <f>(N696/N695)*100</f>
        <v>65.56595391814251</v>
      </c>
      <c r="O698" s="21"/>
      <c r="P698" s="21"/>
      <c r="Q698" s="21">
        <f>(Q696/Q695)*100</f>
        <v>65.56595391814251</v>
      </c>
      <c r="R698" s="21"/>
      <c r="S698" s="21"/>
      <c r="T698" s="21"/>
      <c r="U698" s="21"/>
      <c r="V698" s="21"/>
      <c r="W698" s="21">
        <f>(W696/W695)*100</f>
        <v>65.56595391814251</v>
      </c>
      <c r="X698" s="21"/>
      <c r="Y698" s="21"/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4"/>
      <c r="J699" s="53"/>
      <c r="K699" s="54"/>
      <c r="L699" s="74"/>
      <c r="M699" s="23"/>
      <c r="N699" s="74"/>
      <c r="O699" s="74"/>
      <c r="P699" s="23"/>
      <c r="Q699" s="23"/>
      <c r="R699" s="23"/>
      <c r="S699" s="74"/>
      <c r="T699" s="74"/>
      <c r="U699" s="74"/>
      <c r="V699" s="23"/>
      <c r="W699" s="23"/>
      <c r="X699" s="23"/>
      <c r="Y699" s="23"/>
      <c r="Z699" s="4"/>
    </row>
    <row r="700" spans="1:26" ht="23.25">
      <c r="A700" s="4"/>
      <c r="B700" s="51"/>
      <c r="C700" s="51"/>
      <c r="D700" s="51"/>
      <c r="E700" s="51"/>
      <c r="F700" s="51"/>
      <c r="G700" s="51" t="s">
        <v>222</v>
      </c>
      <c r="H700" s="51"/>
      <c r="I700" s="64"/>
      <c r="J700" s="53" t="s">
        <v>223</v>
      </c>
      <c r="K700" s="54"/>
      <c r="L700" s="74"/>
      <c r="M700" s="23"/>
      <c r="N700" s="74"/>
      <c r="O700" s="74"/>
      <c r="P700" s="23"/>
      <c r="Q700" s="23"/>
      <c r="R700" s="23"/>
      <c r="S700" s="74"/>
      <c r="T700" s="74"/>
      <c r="U700" s="74"/>
      <c r="V700" s="23"/>
      <c r="W700" s="23"/>
      <c r="X700" s="23"/>
      <c r="Y700" s="23"/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4"/>
      <c r="J701" s="53" t="s">
        <v>49</v>
      </c>
      <c r="K701" s="54"/>
      <c r="L701" s="74"/>
      <c r="M701" s="23"/>
      <c r="N701" s="74">
        <v>55.9</v>
      </c>
      <c r="O701" s="74"/>
      <c r="P701" s="23"/>
      <c r="Q701" s="23">
        <f>SUM(L701:P701)</f>
        <v>55.9</v>
      </c>
      <c r="R701" s="23"/>
      <c r="S701" s="74"/>
      <c r="T701" s="74"/>
      <c r="U701" s="74"/>
      <c r="V701" s="23">
        <f>SUM(R701:U701)</f>
        <v>0</v>
      </c>
      <c r="W701" s="23">
        <f>SUM(Q701+V701)</f>
        <v>55.9</v>
      </c>
      <c r="X701" s="23">
        <f>(Q701/W701)*100</f>
        <v>100</v>
      </c>
      <c r="Y701" s="23">
        <f>(V701/W701)*100</f>
        <v>0</v>
      </c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4"/>
      <c r="J702" s="53" t="s">
        <v>50</v>
      </c>
      <c r="K702" s="54"/>
      <c r="L702" s="74"/>
      <c r="M702" s="23"/>
      <c r="N702" s="74">
        <v>27.9</v>
      </c>
      <c r="O702" s="74"/>
      <c r="P702" s="23"/>
      <c r="Q702" s="23">
        <f>SUM(L702:P702)</f>
        <v>27.9</v>
      </c>
      <c r="R702" s="23"/>
      <c r="S702" s="74"/>
      <c r="T702" s="74"/>
      <c r="U702" s="74"/>
      <c r="V702" s="23">
        <f>SUM(R702:U702)</f>
        <v>0</v>
      </c>
      <c r="W702" s="23">
        <f>SUM(Q702+V702)</f>
        <v>27.9</v>
      </c>
      <c r="X702" s="23">
        <f>(Q702/W702)*100</f>
        <v>100</v>
      </c>
      <c r="Y702" s="23">
        <f>(V702/W702)*100</f>
        <v>0</v>
      </c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4"/>
      <c r="J703" s="53" t="s">
        <v>51</v>
      </c>
      <c r="K703" s="54"/>
      <c r="L703" s="74"/>
      <c r="M703" s="23"/>
      <c r="N703" s="74">
        <v>19.9</v>
      </c>
      <c r="O703" s="74"/>
      <c r="P703" s="23"/>
      <c r="Q703" s="23">
        <f>SUM(L703:P703)</f>
        <v>19.9</v>
      </c>
      <c r="R703" s="23"/>
      <c r="S703" s="74"/>
      <c r="T703" s="74"/>
      <c r="U703" s="74"/>
      <c r="V703" s="23">
        <f>SUM(R703:U703)</f>
        <v>0</v>
      </c>
      <c r="W703" s="23">
        <f>SUM(Q703+V703)</f>
        <v>19.9</v>
      </c>
      <c r="X703" s="23">
        <f>(Q703/W703)*100</f>
        <v>100</v>
      </c>
      <c r="Y703" s="23">
        <f>(V703/W703)*100</f>
        <v>0</v>
      </c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4"/>
      <c r="J704" s="53" t="s">
        <v>52</v>
      </c>
      <c r="K704" s="54"/>
      <c r="L704" s="74"/>
      <c r="M704" s="23"/>
      <c r="N704" s="74">
        <f>(N703/N701)*100</f>
        <v>35.59928443649374</v>
      </c>
      <c r="O704" s="74"/>
      <c r="P704" s="23"/>
      <c r="Q704" s="23">
        <f>(Q703/Q701)*100</f>
        <v>35.59928443649374</v>
      </c>
      <c r="R704" s="23"/>
      <c r="S704" s="74"/>
      <c r="T704" s="74"/>
      <c r="U704" s="74"/>
      <c r="V704" s="23"/>
      <c r="W704" s="23">
        <f>(W703/W701)*100</f>
        <v>35.59928443649374</v>
      </c>
      <c r="X704" s="23"/>
      <c r="Y704" s="23"/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4"/>
      <c r="J705" s="53" t="s">
        <v>53</v>
      </c>
      <c r="K705" s="54"/>
      <c r="L705" s="74"/>
      <c r="M705" s="23"/>
      <c r="N705" s="74">
        <f>(N703/N702)*100</f>
        <v>71.32616487455196</v>
      </c>
      <c r="O705" s="74"/>
      <c r="P705" s="23"/>
      <c r="Q705" s="23">
        <f>(Q703/Q702)*100</f>
        <v>71.32616487455196</v>
      </c>
      <c r="R705" s="23"/>
      <c r="S705" s="74"/>
      <c r="T705" s="74"/>
      <c r="U705" s="74"/>
      <c r="V705" s="23"/>
      <c r="W705" s="23">
        <f>(W703/W702)*100</f>
        <v>71.32616487455196</v>
      </c>
      <c r="X705" s="23"/>
      <c r="Y705" s="23"/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4"/>
      <c r="J706" s="53"/>
      <c r="K706" s="54"/>
      <c r="L706" s="74"/>
      <c r="M706" s="23"/>
      <c r="N706" s="74"/>
      <c r="O706" s="74"/>
      <c r="P706" s="23"/>
      <c r="Q706" s="23"/>
      <c r="R706" s="23"/>
      <c r="S706" s="74"/>
      <c r="T706" s="74"/>
      <c r="U706" s="74"/>
      <c r="V706" s="23"/>
      <c r="W706" s="23"/>
      <c r="X706" s="23"/>
      <c r="Y706" s="23"/>
      <c r="Z706" s="4"/>
    </row>
    <row r="707" spans="1:26" ht="23.25">
      <c r="A707" s="4"/>
      <c r="B707" s="57"/>
      <c r="C707" s="58"/>
      <c r="D707" s="58"/>
      <c r="E707" s="58"/>
      <c r="F707" s="58"/>
      <c r="G707" s="58"/>
      <c r="H707" s="58" t="s">
        <v>224</v>
      </c>
      <c r="I707" s="53"/>
      <c r="J707" s="53" t="s">
        <v>225</v>
      </c>
      <c r="K707" s="54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4"/>
      <c r="J708" s="53" t="s">
        <v>49</v>
      </c>
      <c r="K708" s="54"/>
      <c r="L708" s="74">
        <f aca="true" t="shared" si="79" ref="L708:P710">SUM(L686+L694+L701)</f>
        <v>0</v>
      </c>
      <c r="M708" s="23">
        <f t="shared" si="79"/>
        <v>0</v>
      </c>
      <c r="N708" s="74">
        <f t="shared" si="79"/>
        <v>5986.599999999999</v>
      </c>
      <c r="O708" s="74">
        <f t="shared" si="79"/>
        <v>0</v>
      </c>
      <c r="P708" s="23">
        <f t="shared" si="79"/>
        <v>0</v>
      </c>
      <c r="Q708" s="23">
        <f>SUM(L708:P708)</f>
        <v>5986.599999999999</v>
      </c>
      <c r="R708" s="23">
        <f aca="true" t="shared" si="80" ref="R708:U710">SUM(R686+R694+R701)</f>
        <v>0</v>
      </c>
      <c r="S708" s="74">
        <f t="shared" si="80"/>
        <v>0</v>
      </c>
      <c r="T708" s="74">
        <f t="shared" si="80"/>
        <v>0</v>
      </c>
      <c r="U708" s="74">
        <f t="shared" si="80"/>
        <v>0</v>
      </c>
      <c r="V708" s="23">
        <f>SUM(R708:U708)</f>
        <v>0</v>
      </c>
      <c r="W708" s="23">
        <f>SUM(Q708+V708)</f>
        <v>5986.599999999999</v>
      </c>
      <c r="X708" s="23">
        <f>(Q708/W708)*100</f>
        <v>100</v>
      </c>
      <c r="Y708" s="23">
        <f>(V708/W708)*100</f>
        <v>0</v>
      </c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4"/>
      <c r="J709" s="53" t="s">
        <v>50</v>
      </c>
      <c r="K709" s="54"/>
      <c r="L709" s="74">
        <f t="shared" si="79"/>
        <v>0</v>
      </c>
      <c r="M709" s="23">
        <f t="shared" si="79"/>
        <v>0</v>
      </c>
      <c r="N709" s="74">
        <f t="shared" si="79"/>
        <v>6168.799999999999</v>
      </c>
      <c r="O709" s="74">
        <f t="shared" si="79"/>
        <v>0</v>
      </c>
      <c r="P709" s="23">
        <f t="shared" si="79"/>
        <v>0</v>
      </c>
      <c r="Q709" s="23">
        <f>SUM(L709:P709)</f>
        <v>6168.799999999999</v>
      </c>
      <c r="R709" s="23">
        <f t="shared" si="80"/>
        <v>0</v>
      </c>
      <c r="S709" s="74">
        <f t="shared" si="80"/>
        <v>0</v>
      </c>
      <c r="T709" s="74">
        <f t="shared" si="80"/>
        <v>0</v>
      </c>
      <c r="U709" s="74">
        <f t="shared" si="80"/>
        <v>0</v>
      </c>
      <c r="V709" s="23">
        <f>SUM(R709:U709)</f>
        <v>0</v>
      </c>
      <c r="W709" s="23">
        <f>SUM(Q709+V709)</f>
        <v>6168.799999999999</v>
      </c>
      <c r="X709" s="23">
        <f>(Q709/W709)*100</f>
        <v>100</v>
      </c>
      <c r="Y709" s="23">
        <f>(V709/W709)*100</f>
        <v>0</v>
      </c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4"/>
      <c r="J710" s="53" t="s">
        <v>51</v>
      </c>
      <c r="K710" s="54"/>
      <c r="L710" s="74">
        <f t="shared" si="79"/>
        <v>0</v>
      </c>
      <c r="M710" s="23">
        <f t="shared" si="79"/>
        <v>0</v>
      </c>
      <c r="N710" s="74">
        <f t="shared" si="79"/>
        <v>4920</v>
      </c>
      <c r="O710" s="74">
        <f t="shared" si="79"/>
        <v>0</v>
      </c>
      <c r="P710" s="23">
        <f t="shared" si="79"/>
        <v>0</v>
      </c>
      <c r="Q710" s="23">
        <f>SUM(L710:P710)</f>
        <v>4920</v>
      </c>
      <c r="R710" s="23">
        <f t="shared" si="80"/>
        <v>0</v>
      </c>
      <c r="S710" s="74">
        <f t="shared" si="80"/>
        <v>0</v>
      </c>
      <c r="T710" s="74">
        <f t="shared" si="80"/>
        <v>0</v>
      </c>
      <c r="U710" s="74">
        <f t="shared" si="80"/>
        <v>0</v>
      </c>
      <c r="V710" s="23">
        <f>SUM(R710:U710)</f>
        <v>0</v>
      </c>
      <c r="W710" s="23">
        <f>SUM(Q710+V710)</f>
        <v>4920</v>
      </c>
      <c r="X710" s="23">
        <f>(Q710/W710)*100</f>
        <v>100</v>
      </c>
      <c r="Y710" s="23">
        <f>(V710/W710)*100</f>
        <v>0</v>
      </c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4"/>
      <c r="J711" s="53" t="s">
        <v>52</v>
      </c>
      <c r="K711" s="54"/>
      <c r="L711" s="74"/>
      <c r="M711" s="23"/>
      <c r="N711" s="74">
        <f>(N710/N708)*100</f>
        <v>82.18354324658405</v>
      </c>
      <c r="O711" s="74"/>
      <c r="P711" s="23"/>
      <c r="Q711" s="23">
        <f>(Q710/Q708)*100</f>
        <v>82.18354324658405</v>
      </c>
      <c r="R711" s="23"/>
      <c r="S711" s="74"/>
      <c r="T711" s="74"/>
      <c r="U711" s="74"/>
      <c r="V711" s="23"/>
      <c r="W711" s="23">
        <f>(W710/W708)*100</f>
        <v>82.18354324658405</v>
      </c>
      <c r="X711" s="23"/>
      <c r="Y711" s="23"/>
      <c r="Z711" s="4"/>
    </row>
    <row r="712" spans="1:26" ht="23.25">
      <c r="A712" s="4"/>
      <c r="B712" s="57"/>
      <c r="C712" s="57"/>
      <c r="D712" s="57"/>
      <c r="E712" s="57"/>
      <c r="F712" s="57"/>
      <c r="G712" s="57"/>
      <c r="H712" s="57"/>
      <c r="I712" s="64"/>
      <c r="J712" s="53" t="s">
        <v>53</v>
      </c>
      <c r="K712" s="54"/>
      <c r="L712" s="74"/>
      <c r="M712" s="23"/>
      <c r="N712" s="74">
        <f>(N710/N709)*100</f>
        <v>79.75619245234083</v>
      </c>
      <c r="O712" s="74"/>
      <c r="P712" s="23"/>
      <c r="Q712" s="23">
        <f>(Q710/Q709)*100</f>
        <v>79.75619245234083</v>
      </c>
      <c r="R712" s="23"/>
      <c r="S712" s="74"/>
      <c r="T712" s="74"/>
      <c r="U712" s="74"/>
      <c r="V712" s="23"/>
      <c r="W712" s="23">
        <f>(W710/W709)*100</f>
        <v>79.75619245234083</v>
      </c>
      <c r="X712" s="23"/>
      <c r="Y712" s="23"/>
      <c r="Z712" s="4"/>
    </row>
    <row r="713" spans="1:26" ht="23.25">
      <c r="A713" s="4"/>
      <c r="B713" s="57"/>
      <c r="C713" s="58"/>
      <c r="D713" s="58"/>
      <c r="E713" s="58"/>
      <c r="F713" s="58"/>
      <c r="G713" s="58"/>
      <c r="H713" s="58"/>
      <c r="I713" s="53"/>
      <c r="J713" s="53"/>
      <c r="K713" s="54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4"/>
    </row>
    <row r="714" spans="1:26" ht="23.25">
      <c r="A714" s="4"/>
      <c r="B714" s="57"/>
      <c r="C714" s="57"/>
      <c r="D714" s="57"/>
      <c r="E714" s="57"/>
      <c r="F714" s="57"/>
      <c r="G714" s="57" t="s">
        <v>226</v>
      </c>
      <c r="H714" s="57"/>
      <c r="I714" s="64"/>
      <c r="J714" s="53" t="s">
        <v>227</v>
      </c>
      <c r="K714" s="54"/>
      <c r="L714" s="74"/>
      <c r="M714" s="23"/>
      <c r="N714" s="74"/>
      <c r="O714" s="74"/>
      <c r="P714" s="23"/>
      <c r="Q714" s="23"/>
      <c r="R714" s="23"/>
      <c r="S714" s="74"/>
      <c r="T714" s="74"/>
      <c r="U714" s="74"/>
      <c r="V714" s="23"/>
      <c r="W714" s="23"/>
      <c r="X714" s="23"/>
      <c r="Y714" s="23"/>
      <c r="Z714" s="4"/>
    </row>
    <row r="715" spans="1:26" ht="23.25">
      <c r="A715" s="4"/>
      <c r="B715" s="57"/>
      <c r="C715" s="57"/>
      <c r="D715" s="57"/>
      <c r="E715" s="57"/>
      <c r="F715" s="57"/>
      <c r="G715" s="57"/>
      <c r="H715" s="57"/>
      <c r="I715" s="64"/>
      <c r="J715" s="53" t="s">
        <v>49</v>
      </c>
      <c r="K715" s="54"/>
      <c r="L715" s="74"/>
      <c r="M715" s="23"/>
      <c r="N715" s="74">
        <v>72.7</v>
      </c>
      <c r="O715" s="74"/>
      <c r="P715" s="23"/>
      <c r="Q715" s="23">
        <f>SUM(L715:P715)</f>
        <v>72.7</v>
      </c>
      <c r="R715" s="23"/>
      <c r="S715" s="74"/>
      <c r="T715" s="74"/>
      <c r="U715" s="74"/>
      <c r="V715" s="23">
        <f>SUM(R715:U715)</f>
        <v>0</v>
      </c>
      <c r="W715" s="23">
        <f>SUM(Q715+V715)</f>
        <v>72.7</v>
      </c>
      <c r="X715" s="23">
        <f>(Q715/W715)*100</f>
        <v>100</v>
      </c>
      <c r="Y715" s="23">
        <f>(V715/W715)*100</f>
        <v>0</v>
      </c>
      <c r="Z715" s="4"/>
    </row>
    <row r="716" spans="1:26" ht="23.25">
      <c r="A716" s="4"/>
      <c r="B716" s="57"/>
      <c r="C716" s="57"/>
      <c r="D716" s="57"/>
      <c r="E716" s="57"/>
      <c r="F716" s="57"/>
      <c r="G716" s="57"/>
      <c r="H716" s="57"/>
      <c r="I716" s="64"/>
      <c r="J716" s="53" t="s">
        <v>50</v>
      </c>
      <c r="K716" s="54"/>
      <c r="L716" s="74"/>
      <c r="M716" s="23"/>
      <c r="N716" s="74">
        <v>70.8</v>
      </c>
      <c r="O716" s="74"/>
      <c r="P716" s="23"/>
      <c r="Q716" s="23">
        <f>SUM(L716:P716)</f>
        <v>70.8</v>
      </c>
      <c r="R716" s="23"/>
      <c r="S716" s="74"/>
      <c r="T716" s="74"/>
      <c r="U716" s="74"/>
      <c r="V716" s="23">
        <f>SUM(R716:U716)</f>
        <v>0</v>
      </c>
      <c r="W716" s="23">
        <f>SUM(Q716+V716)</f>
        <v>70.8</v>
      </c>
      <c r="X716" s="23">
        <f>(Q716/W716)*100</f>
        <v>100</v>
      </c>
      <c r="Y716" s="23">
        <f>(V716/W716)*100</f>
        <v>0</v>
      </c>
      <c r="Z716" s="4"/>
    </row>
    <row r="717" spans="1:26" ht="23.25">
      <c r="A717" s="4"/>
      <c r="B717" s="57"/>
      <c r="C717" s="57"/>
      <c r="D717" s="57"/>
      <c r="E717" s="57"/>
      <c r="F717" s="57"/>
      <c r="G717" s="57"/>
      <c r="H717" s="57"/>
      <c r="I717" s="64"/>
      <c r="J717" s="53" t="s">
        <v>51</v>
      </c>
      <c r="K717" s="54"/>
      <c r="L717" s="74"/>
      <c r="M717" s="23"/>
      <c r="N717" s="74">
        <v>53.5</v>
      </c>
      <c r="O717" s="74"/>
      <c r="P717" s="23"/>
      <c r="Q717" s="23">
        <f>SUM(L717:P717)</f>
        <v>53.5</v>
      </c>
      <c r="R717" s="23"/>
      <c r="S717" s="74"/>
      <c r="T717" s="74"/>
      <c r="U717" s="74"/>
      <c r="V717" s="23">
        <f>SUM(R717:U717)</f>
        <v>0</v>
      </c>
      <c r="W717" s="23">
        <f>SUM(Q717+V717)</f>
        <v>53.5</v>
      </c>
      <c r="X717" s="23">
        <f>(Q717/W717)*100</f>
        <v>100</v>
      </c>
      <c r="Y717" s="23">
        <f>(V717/W717)*100</f>
        <v>0</v>
      </c>
      <c r="Z717" s="4"/>
    </row>
    <row r="718" spans="1:26" ht="23.25">
      <c r="A718" s="4"/>
      <c r="B718" s="57"/>
      <c r="C718" s="57"/>
      <c r="D718" s="57"/>
      <c r="E718" s="57"/>
      <c r="F718" s="57"/>
      <c r="G718" s="57"/>
      <c r="H718" s="57"/>
      <c r="I718" s="64"/>
      <c r="J718" s="53" t="s">
        <v>52</v>
      </c>
      <c r="K718" s="54"/>
      <c r="L718" s="74"/>
      <c r="M718" s="23"/>
      <c r="N718" s="74">
        <f>(N717/N715)*100</f>
        <v>73.59009628610728</v>
      </c>
      <c r="O718" s="74"/>
      <c r="P718" s="23"/>
      <c r="Q718" s="23">
        <f>(Q717/Q715)*100</f>
        <v>73.59009628610728</v>
      </c>
      <c r="R718" s="23"/>
      <c r="S718" s="74"/>
      <c r="T718" s="74"/>
      <c r="U718" s="74"/>
      <c r="V718" s="23"/>
      <c r="W718" s="23">
        <f>(W717/W715)*100</f>
        <v>73.59009628610728</v>
      </c>
      <c r="X718" s="23"/>
      <c r="Y718" s="23"/>
      <c r="Z718" s="4"/>
    </row>
    <row r="719" spans="1:26" ht="23.25">
      <c r="A719" s="4"/>
      <c r="B719" s="57"/>
      <c r="C719" s="57"/>
      <c r="D719" s="57"/>
      <c r="E719" s="57"/>
      <c r="F719" s="57"/>
      <c r="G719" s="57"/>
      <c r="H719" s="57"/>
      <c r="I719" s="64"/>
      <c r="J719" s="53" t="s">
        <v>53</v>
      </c>
      <c r="K719" s="54"/>
      <c r="L719" s="74"/>
      <c r="M719" s="23"/>
      <c r="N719" s="74">
        <f>(N717/N716)*100</f>
        <v>75.56497175141243</v>
      </c>
      <c r="O719" s="74"/>
      <c r="P719" s="23"/>
      <c r="Q719" s="23">
        <f>(Q717/Q716)*100</f>
        <v>75.56497175141243</v>
      </c>
      <c r="R719" s="23"/>
      <c r="S719" s="74"/>
      <c r="T719" s="74"/>
      <c r="U719" s="74"/>
      <c r="V719" s="23"/>
      <c r="W719" s="23">
        <f>(W717/W716)*100</f>
        <v>75.56497175141243</v>
      </c>
      <c r="X719" s="23"/>
      <c r="Y719" s="23"/>
      <c r="Z719" s="4"/>
    </row>
    <row r="720" spans="1:26" ht="23.25">
      <c r="A720" s="4"/>
      <c r="B720" s="65"/>
      <c r="C720" s="65"/>
      <c r="D720" s="65"/>
      <c r="E720" s="65"/>
      <c r="F720" s="65"/>
      <c r="G720" s="65"/>
      <c r="H720" s="65"/>
      <c r="I720" s="66"/>
      <c r="J720" s="62"/>
      <c r="K720" s="63"/>
      <c r="L720" s="75"/>
      <c r="M720" s="76"/>
      <c r="N720" s="75"/>
      <c r="O720" s="75"/>
      <c r="P720" s="76"/>
      <c r="Q720" s="76"/>
      <c r="R720" s="76"/>
      <c r="S720" s="75"/>
      <c r="T720" s="75"/>
      <c r="U720" s="75"/>
      <c r="V720" s="76"/>
      <c r="W720" s="76"/>
      <c r="X720" s="76"/>
      <c r="Y720" s="76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411</v>
      </c>
      <c r="Z722" s="4"/>
    </row>
    <row r="723" spans="1:26" ht="23.25">
      <c r="A723" s="4"/>
      <c r="B723" s="67" t="s">
        <v>40</v>
      </c>
      <c r="C723" s="68"/>
      <c r="D723" s="68"/>
      <c r="E723" s="68"/>
      <c r="F723" s="68"/>
      <c r="G723" s="68"/>
      <c r="H723" s="69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42</v>
      </c>
      <c r="X723" s="13"/>
      <c r="Y723" s="16"/>
      <c r="Z723" s="4"/>
    </row>
    <row r="724" spans="1:26" ht="23.25">
      <c r="A724" s="4"/>
      <c r="B724" s="17" t="s">
        <v>41</v>
      </c>
      <c r="C724" s="18"/>
      <c r="D724" s="18"/>
      <c r="E724" s="18"/>
      <c r="F724" s="18"/>
      <c r="G724" s="18"/>
      <c r="H724" s="70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31</v>
      </c>
      <c r="C726" s="38" t="s">
        <v>32</v>
      </c>
      <c r="D726" s="38" t="s">
        <v>33</v>
      </c>
      <c r="E726" s="38" t="s">
        <v>34</v>
      </c>
      <c r="F726" s="38" t="s">
        <v>35</v>
      </c>
      <c r="G726" s="38" t="s">
        <v>36</v>
      </c>
      <c r="H726" s="38" t="s">
        <v>39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4"/>
      <c r="J728" s="53"/>
      <c r="K728" s="54"/>
      <c r="L728" s="22"/>
      <c r="M728" s="23"/>
      <c r="N728" s="24"/>
      <c r="O728" s="3"/>
      <c r="P728" s="27"/>
      <c r="Q728" s="27"/>
      <c r="R728" s="23"/>
      <c r="S728" s="24"/>
      <c r="T728" s="22"/>
      <c r="U728" s="73"/>
      <c r="V728" s="27"/>
      <c r="W728" s="27"/>
      <c r="X728" s="27"/>
      <c r="Y728" s="23"/>
      <c r="Z728" s="4"/>
    </row>
    <row r="729" spans="1:26" ht="23.25">
      <c r="A729" s="4"/>
      <c r="B729" s="51" t="s">
        <v>47</v>
      </c>
      <c r="C729" s="51" t="s">
        <v>54</v>
      </c>
      <c r="D729" s="51" t="s">
        <v>56</v>
      </c>
      <c r="E729" s="51"/>
      <c r="F729" s="51" t="s">
        <v>125</v>
      </c>
      <c r="G729" s="51" t="s">
        <v>228</v>
      </c>
      <c r="H729" s="51"/>
      <c r="I729" s="64"/>
      <c r="J729" s="55" t="s">
        <v>229</v>
      </c>
      <c r="K729" s="56"/>
      <c r="L729" s="74"/>
      <c r="M729" s="74"/>
      <c r="N729" s="74"/>
      <c r="O729" s="74"/>
      <c r="P729" s="74"/>
      <c r="Q729" s="74"/>
      <c r="R729" s="74"/>
      <c r="S729" s="74"/>
      <c r="T729" s="74"/>
      <c r="U729" s="77"/>
      <c r="V729" s="23"/>
      <c r="W729" s="23"/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4"/>
      <c r="J730" s="55" t="s">
        <v>230</v>
      </c>
      <c r="K730" s="56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23"/>
      <c r="W730" s="23"/>
      <c r="X730" s="23"/>
      <c r="Y730" s="23"/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4"/>
      <c r="J731" s="53" t="s">
        <v>49</v>
      </c>
      <c r="K731" s="54"/>
      <c r="L731" s="74"/>
      <c r="M731" s="74"/>
      <c r="N731" s="74">
        <v>2238</v>
      </c>
      <c r="O731" s="74"/>
      <c r="P731" s="74"/>
      <c r="Q731" s="23">
        <f>SUM(L731:P731)</f>
        <v>2238</v>
      </c>
      <c r="R731" s="74"/>
      <c r="S731" s="74"/>
      <c r="T731" s="74"/>
      <c r="U731" s="74"/>
      <c r="V731" s="23"/>
      <c r="W731" s="23">
        <f>SUM(Q731+V731)</f>
        <v>2238</v>
      </c>
      <c r="X731" s="23"/>
      <c r="Y731" s="23"/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4"/>
      <c r="J732" s="53" t="s">
        <v>50</v>
      </c>
      <c r="K732" s="54"/>
      <c r="L732" s="74"/>
      <c r="M732" s="23"/>
      <c r="N732" s="74">
        <v>1785.4</v>
      </c>
      <c r="O732" s="74"/>
      <c r="P732" s="23"/>
      <c r="Q732" s="23">
        <f>SUM(L732:P732)</f>
        <v>1785.4</v>
      </c>
      <c r="R732" s="23"/>
      <c r="S732" s="74"/>
      <c r="T732" s="74"/>
      <c r="U732" s="74"/>
      <c r="V732" s="23">
        <f>SUM(R732:U732)</f>
        <v>0</v>
      </c>
      <c r="W732" s="23">
        <f>SUM(Q732+V732)</f>
        <v>1785.4</v>
      </c>
      <c r="X732" s="23">
        <f>(Q732/W732)*100</f>
        <v>100</v>
      </c>
      <c r="Y732" s="23">
        <f>(V732/W732)*100</f>
        <v>0</v>
      </c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4"/>
      <c r="J733" s="53" t="s">
        <v>51</v>
      </c>
      <c r="K733" s="54"/>
      <c r="L733" s="74"/>
      <c r="M733" s="23"/>
      <c r="N733" s="74">
        <v>1785.4</v>
      </c>
      <c r="O733" s="74"/>
      <c r="P733" s="23"/>
      <c r="Q733" s="23">
        <f>SUM(L733:P733)</f>
        <v>1785.4</v>
      </c>
      <c r="R733" s="23"/>
      <c r="S733" s="74"/>
      <c r="T733" s="74"/>
      <c r="U733" s="74"/>
      <c r="V733" s="23">
        <f>SUM(R733:U733)</f>
        <v>0</v>
      </c>
      <c r="W733" s="23">
        <f>SUM(Q733+V733)</f>
        <v>1785.4</v>
      </c>
      <c r="X733" s="23">
        <f>(Q733/W733)*100</f>
        <v>100</v>
      </c>
      <c r="Y733" s="23">
        <f>(V733/W733)*100</f>
        <v>0</v>
      </c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4"/>
      <c r="J734" s="53" t="s">
        <v>52</v>
      </c>
      <c r="K734" s="54"/>
      <c r="L734" s="74"/>
      <c r="M734" s="23"/>
      <c r="N734" s="74">
        <f>(N733/N731)*100</f>
        <v>79.77658623771224</v>
      </c>
      <c r="O734" s="74"/>
      <c r="P734" s="23"/>
      <c r="Q734" s="23">
        <f>(Q733/Q731)*100</f>
        <v>79.77658623771224</v>
      </c>
      <c r="R734" s="23"/>
      <c r="S734" s="74"/>
      <c r="T734" s="74"/>
      <c r="U734" s="74"/>
      <c r="V734" s="23"/>
      <c r="W734" s="23">
        <f>(W733/W731)*100</f>
        <v>79.77658623771224</v>
      </c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4"/>
      <c r="J735" s="53" t="s">
        <v>53</v>
      </c>
      <c r="K735" s="54"/>
      <c r="L735" s="74"/>
      <c r="M735" s="23"/>
      <c r="N735" s="74">
        <f>(N733/N732)*100</f>
        <v>100</v>
      </c>
      <c r="O735" s="74"/>
      <c r="P735" s="23"/>
      <c r="Q735" s="23">
        <f>(Q733/Q732)*100</f>
        <v>100</v>
      </c>
      <c r="R735" s="23"/>
      <c r="S735" s="74"/>
      <c r="T735" s="74"/>
      <c r="U735" s="74"/>
      <c r="V735" s="23"/>
      <c r="W735" s="23">
        <f>(W733/W732)*100</f>
        <v>100</v>
      </c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/>
      <c r="I736" s="64"/>
      <c r="J736" s="53"/>
      <c r="K736" s="54"/>
      <c r="L736" s="74"/>
      <c r="M736" s="23"/>
      <c r="N736" s="74"/>
      <c r="O736" s="74"/>
      <c r="P736" s="23"/>
      <c r="Q736" s="23"/>
      <c r="R736" s="23"/>
      <c r="S736" s="74"/>
      <c r="T736" s="74"/>
      <c r="U736" s="74"/>
      <c r="V736" s="23"/>
      <c r="W736" s="23"/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 t="s">
        <v>231</v>
      </c>
      <c r="H737" s="51"/>
      <c r="I737" s="64"/>
      <c r="J737" s="53" t="s">
        <v>232</v>
      </c>
      <c r="K737" s="54"/>
      <c r="L737" s="74"/>
      <c r="M737" s="23"/>
      <c r="N737" s="74"/>
      <c r="O737" s="74"/>
      <c r="P737" s="23"/>
      <c r="Q737" s="23"/>
      <c r="R737" s="23"/>
      <c r="S737" s="74"/>
      <c r="T737" s="74"/>
      <c r="U737" s="74"/>
      <c r="V737" s="23"/>
      <c r="W737" s="23"/>
      <c r="X737" s="23"/>
      <c r="Y737" s="23"/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4"/>
      <c r="J738" s="53" t="s">
        <v>233</v>
      </c>
      <c r="K738" s="54"/>
      <c r="L738" s="74"/>
      <c r="M738" s="23"/>
      <c r="N738" s="74"/>
      <c r="O738" s="74"/>
      <c r="P738" s="23"/>
      <c r="Q738" s="23"/>
      <c r="R738" s="23"/>
      <c r="S738" s="74"/>
      <c r="T738" s="74"/>
      <c r="U738" s="74"/>
      <c r="V738" s="23"/>
      <c r="W738" s="23"/>
      <c r="X738" s="23"/>
      <c r="Y738" s="23"/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4"/>
      <c r="J739" s="53" t="s">
        <v>49</v>
      </c>
      <c r="K739" s="54"/>
      <c r="L739" s="74"/>
      <c r="M739" s="23"/>
      <c r="N739" s="74">
        <v>2744.6</v>
      </c>
      <c r="O739" s="74"/>
      <c r="P739" s="23"/>
      <c r="Q739" s="23">
        <f>SUM(L739:P739)</f>
        <v>2744.6</v>
      </c>
      <c r="R739" s="23"/>
      <c r="S739" s="74"/>
      <c r="T739" s="74"/>
      <c r="U739" s="74"/>
      <c r="V739" s="23">
        <f>SUM(R739:U739)</f>
        <v>0</v>
      </c>
      <c r="W739" s="23">
        <f>SUM(Q739+V739)</f>
        <v>2744.6</v>
      </c>
      <c r="X739" s="23">
        <f>(Q739/W739)*100</f>
        <v>100</v>
      </c>
      <c r="Y739" s="23">
        <f>(V739/W739)*100</f>
        <v>0</v>
      </c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4"/>
      <c r="J740" s="53" t="s">
        <v>50</v>
      </c>
      <c r="K740" s="54"/>
      <c r="L740" s="74"/>
      <c r="M740" s="23"/>
      <c r="N740" s="74">
        <v>2258.1</v>
      </c>
      <c r="O740" s="74"/>
      <c r="P740" s="23"/>
      <c r="Q740" s="23">
        <f>SUM(L740:P740)</f>
        <v>2258.1</v>
      </c>
      <c r="R740" s="23"/>
      <c r="S740" s="74"/>
      <c r="T740" s="74"/>
      <c r="U740" s="74"/>
      <c r="V740" s="23">
        <f>SUM(R740:U740)</f>
        <v>0</v>
      </c>
      <c r="W740" s="23">
        <f>SUM(Q740+V740)</f>
        <v>2258.1</v>
      </c>
      <c r="X740" s="23">
        <f>(Q740/W740)*100</f>
        <v>100</v>
      </c>
      <c r="Y740" s="23">
        <f>(V740/W740)*100</f>
        <v>0</v>
      </c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4"/>
      <c r="J741" s="53" t="s">
        <v>51</v>
      </c>
      <c r="K741" s="54"/>
      <c r="L741" s="74"/>
      <c r="M741" s="23"/>
      <c r="N741" s="74">
        <v>2258</v>
      </c>
      <c r="O741" s="74"/>
      <c r="P741" s="23"/>
      <c r="Q741" s="23">
        <f>SUM(L741:P741)</f>
        <v>2258</v>
      </c>
      <c r="R741" s="23"/>
      <c r="S741" s="74"/>
      <c r="T741" s="74"/>
      <c r="U741" s="74"/>
      <c r="V741" s="23">
        <f>SUM(R741:U741)</f>
        <v>0</v>
      </c>
      <c r="W741" s="23">
        <f>SUM(Q741+V741)</f>
        <v>2258</v>
      </c>
      <c r="X741" s="23">
        <f>(Q741/W741)*100</f>
        <v>100</v>
      </c>
      <c r="Y741" s="23">
        <f>(V741/W741)*100</f>
        <v>0</v>
      </c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4"/>
      <c r="J742" s="53" t="s">
        <v>52</v>
      </c>
      <c r="K742" s="54"/>
      <c r="L742" s="74"/>
      <c r="M742" s="23"/>
      <c r="N742" s="74">
        <f>(N741/N739)*100</f>
        <v>82.27064053049625</v>
      </c>
      <c r="O742" s="74"/>
      <c r="P742" s="23"/>
      <c r="Q742" s="23">
        <f>(Q741/Q739)*100</f>
        <v>82.27064053049625</v>
      </c>
      <c r="R742" s="23"/>
      <c r="S742" s="74"/>
      <c r="T742" s="74"/>
      <c r="U742" s="74"/>
      <c r="V742" s="23"/>
      <c r="W742" s="23">
        <f>(W741/W739)*100</f>
        <v>82.27064053049625</v>
      </c>
      <c r="X742" s="23"/>
      <c r="Y742" s="23"/>
      <c r="Z742" s="4"/>
    </row>
    <row r="743" spans="1:26" ht="23.25">
      <c r="A743" s="4"/>
      <c r="B743" s="57"/>
      <c r="C743" s="58"/>
      <c r="D743" s="58"/>
      <c r="E743" s="58"/>
      <c r="F743" s="58"/>
      <c r="G743" s="58"/>
      <c r="H743" s="58"/>
      <c r="I743" s="53"/>
      <c r="J743" s="53" t="s">
        <v>53</v>
      </c>
      <c r="K743" s="54"/>
      <c r="L743" s="21"/>
      <c r="M743" s="21"/>
      <c r="N743" s="21">
        <f>(N741/N740)*100</f>
        <v>99.99557149816218</v>
      </c>
      <c r="O743" s="21"/>
      <c r="P743" s="21"/>
      <c r="Q743" s="21">
        <f>(Q741/Q740)*100</f>
        <v>99.99557149816218</v>
      </c>
      <c r="R743" s="21"/>
      <c r="S743" s="21"/>
      <c r="T743" s="21"/>
      <c r="U743" s="21"/>
      <c r="V743" s="21"/>
      <c r="W743" s="21">
        <f>(W741/W740)*100</f>
        <v>99.99557149816218</v>
      </c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/>
      <c r="I744" s="64"/>
      <c r="J744" s="53"/>
      <c r="K744" s="54"/>
      <c r="L744" s="74"/>
      <c r="M744" s="23"/>
      <c r="N744" s="74"/>
      <c r="O744" s="74"/>
      <c r="P744" s="23"/>
      <c r="Q744" s="23"/>
      <c r="R744" s="23"/>
      <c r="S744" s="74"/>
      <c r="T744" s="74"/>
      <c r="U744" s="74"/>
      <c r="V744" s="23"/>
      <c r="W744" s="23"/>
      <c r="X744" s="23"/>
      <c r="Y744" s="23"/>
      <c r="Z744" s="4"/>
    </row>
    <row r="745" spans="1:26" ht="23.25">
      <c r="A745" s="4"/>
      <c r="B745" s="51"/>
      <c r="C745" s="51"/>
      <c r="D745" s="51"/>
      <c r="E745" s="51"/>
      <c r="F745" s="51"/>
      <c r="G745" s="51" t="s">
        <v>234</v>
      </c>
      <c r="H745" s="51"/>
      <c r="I745" s="64"/>
      <c r="J745" s="53" t="s">
        <v>235</v>
      </c>
      <c r="K745" s="54"/>
      <c r="L745" s="74"/>
      <c r="M745" s="23"/>
      <c r="N745" s="74"/>
      <c r="O745" s="74"/>
      <c r="P745" s="23"/>
      <c r="Q745" s="23"/>
      <c r="R745" s="23"/>
      <c r="S745" s="74"/>
      <c r="T745" s="74"/>
      <c r="U745" s="74"/>
      <c r="V745" s="23"/>
      <c r="W745" s="23"/>
      <c r="X745" s="23"/>
      <c r="Y745" s="23"/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4"/>
      <c r="J746" s="53" t="s">
        <v>236</v>
      </c>
      <c r="K746" s="54"/>
      <c r="L746" s="74"/>
      <c r="M746" s="23"/>
      <c r="N746" s="74"/>
      <c r="O746" s="74"/>
      <c r="P746" s="23"/>
      <c r="Q746" s="23"/>
      <c r="R746" s="23"/>
      <c r="S746" s="74"/>
      <c r="T746" s="74"/>
      <c r="U746" s="74"/>
      <c r="V746" s="23"/>
      <c r="W746" s="23"/>
      <c r="X746" s="23"/>
      <c r="Y746" s="23"/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4"/>
      <c r="J747" s="53" t="s">
        <v>237</v>
      </c>
      <c r="K747" s="54"/>
      <c r="L747" s="74"/>
      <c r="M747" s="23"/>
      <c r="N747" s="74"/>
      <c r="O747" s="74"/>
      <c r="P747" s="23"/>
      <c r="Q747" s="23"/>
      <c r="R747" s="23"/>
      <c r="S747" s="74"/>
      <c r="T747" s="74"/>
      <c r="U747" s="74"/>
      <c r="V747" s="23"/>
      <c r="W747" s="23"/>
      <c r="X747" s="23"/>
      <c r="Y747" s="23"/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4"/>
      <c r="J748" s="53" t="s">
        <v>49</v>
      </c>
      <c r="K748" s="54"/>
      <c r="L748" s="74"/>
      <c r="M748" s="23"/>
      <c r="N748" s="74">
        <v>223.8</v>
      </c>
      <c r="O748" s="74"/>
      <c r="P748" s="23"/>
      <c r="Q748" s="23">
        <f>SUM(L748:P748)</f>
        <v>223.8</v>
      </c>
      <c r="R748" s="23"/>
      <c r="S748" s="74"/>
      <c r="T748" s="74"/>
      <c r="U748" s="74"/>
      <c r="V748" s="23">
        <f>SUM(R748:U748)</f>
        <v>0</v>
      </c>
      <c r="W748" s="23">
        <f>SUM(Q748+V748)</f>
        <v>223.8</v>
      </c>
      <c r="X748" s="23">
        <f>(Q748/W748)*100</f>
        <v>100</v>
      </c>
      <c r="Y748" s="23">
        <f>(V748/W748)*100</f>
        <v>0</v>
      </c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4"/>
      <c r="J749" s="53" t="s">
        <v>50</v>
      </c>
      <c r="K749" s="54"/>
      <c r="L749" s="74"/>
      <c r="M749" s="23"/>
      <c r="N749" s="74"/>
      <c r="O749" s="74"/>
      <c r="P749" s="23"/>
      <c r="Q749" s="23">
        <f>SUM(L749:P749)</f>
        <v>0</v>
      </c>
      <c r="R749" s="23"/>
      <c r="S749" s="74"/>
      <c r="T749" s="74"/>
      <c r="U749" s="74"/>
      <c r="V749" s="23">
        <f>SUM(R749:U749)</f>
        <v>0</v>
      </c>
      <c r="W749" s="23">
        <f>SUM(Q749+V749)</f>
        <v>0</v>
      </c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4"/>
      <c r="J750" s="53" t="s">
        <v>51</v>
      </c>
      <c r="K750" s="54"/>
      <c r="L750" s="74"/>
      <c r="M750" s="23"/>
      <c r="N750" s="74"/>
      <c r="O750" s="74"/>
      <c r="P750" s="23"/>
      <c r="Q750" s="23">
        <f>SUM(L750:P750)</f>
        <v>0</v>
      </c>
      <c r="R750" s="23"/>
      <c r="S750" s="74"/>
      <c r="T750" s="74"/>
      <c r="U750" s="74"/>
      <c r="V750" s="23">
        <f>SUM(R750:U750)</f>
        <v>0</v>
      </c>
      <c r="W750" s="23">
        <f>SUM(Q750+V750)</f>
        <v>0</v>
      </c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/>
      <c r="I751" s="64"/>
      <c r="J751" s="53" t="s">
        <v>52</v>
      </c>
      <c r="K751" s="54"/>
      <c r="L751" s="74"/>
      <c r="M751" s="23"/>
      <c r="N751" s="74">
        <f>(N750/N748)*100</f>
        <v>0</v>
      </c>
      <c r="O751" s="74"/>
      <c r="P751" s="23"/>
      <c r="Q751" s="23"/>
      <c r="R751" s="23"/>
      <c r="S751" s="74"/>
      <c r="T751" s="74"/>
      <c r="U751" s="74"/>
      <c r="V751" s="23"/>
      <c r="W751" s="23"/>
      <c r="X751" s="23"/>
      <c r="Y751" s="23"/>
      <c r="Z751" s="4"/>
    </row>
    <row r="752" spans="1:26" ht="23.25">
      <c r="A752" s="4"/>
      <c r="B752" s="57"/>
      <c r="C752" s="58"/>
      <c r="D752" s="58"/>
      <c r="E752" s="58"/>
      <c r="F752" s="58"/>
      <c r="G752" s="58"/>
      <c r="H752" s="58"/>
      <c r="I752" s="53"/>
      <c r="J752" s="53" t="s">
        <v>53</v>
      </c>
      <c r="K752" s="54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4"/>
      <c r="J753" s="53"/>
      <c r="K753" s="54"/>
      <c r="L753" s="74"/>
      <c r="M753" s="23"/>
      <c r="N753" s="74"/>
      <c r="O753" s="74"/>
      <c r="P753" s="23"/>
      <c r="Q753" s="23"/>
      <c r="R753" s="23"/>
      <c r="S753" s="74"/>
      <c r="T753" s="74"/>
      <c r="U753" s="74"/>
      <c r="V753" s="23"/>
      <c r="W753" s="23"/>
      <c r="X753" s="23"/>
      <c r="Y753" s="23"/>
      <c r="Z753" s="4"/>
    </row>
    <row r="754" spans="1:26" ht="23.25">
      <c r="A754" s="4"/>
      <c r="B754" s="51"/>
      <c r="C754" s="51"/>
      <c r="D754" s="51"/>
      <c r="E754" s="51"/>
      <c r="F754" s="51"/>
      <c r="G754" s="51" t="s">
        <v>238</v>
      </c>
      <c r="H754" s="51"/>
      <c r="I754" s="64"/>
      <c r="J754" s="53" t="s">
        <v>239</v>
      </c>
      <c r="K754" s="54"/>
      <c r="L754" s="74"/>
      <c r="M754" s="23"/>
      <c r="N754" s="74"/>
      <c r="O754" s="74"/>
      <c r="P754" s="23"/>
      <c r="Q754" s="23"/>
      <c r="R754" s="23"/>
      <c r="S754" s="74"/>
      <c r="T754" s="74"/>
      <c r="U754" s="74"/>
      <c r="V754" s="23"/>
      <c r="W754" s="23"/>
      <c r="X754" s="23"/>
      <c r="Y754" s="23"/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4"/>
      <c r="J755" s="53" t="s">
        <v>240</v>
      </c>
      <c r="K755" s="54"/>
      <c r="L755" s="74"/>
      <c r="M755" s="23"/>
      <c r="N755" s="74"/>
      <c r="O755" s="74"/>
      <c r="P755" s="23"/>
      <c r="Q755" s="23"/>
      <c r="R755" s="23"/>
      <c r="S755" s="74"/>
      <c r="T755" s="74"/>
      <c r="U755" s="74"/>
      <c r="V755" s="23"/>
      <c r="W755" s="23"/>
      <c r="X755" s="23"/>
      <c r="Y755" s="23"/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4"/>
      <c r="J756" s="53" t="s">
        <v>49</v>
      </c>
      <c r="K756" s="54"/>
      <c r="L756" s="74"/>
      <c r="M756" s="23"/>
      <c r="N756" s="74">
        <v>559.5</v>
      </c>
      <c r="O756" s="74"/>
      <c r="P756" s="23"/>
      <c r="Q756" s="23">
        <f>SUM(L756:P756)</f>
        <v>559.5</v>
      </c>
      <c r="R756" s="23"/>
      <c r="S756" s="74"/>
      <c r="T756" s="74"/>
      <c r="U756" s="74"/>
      <c r="V756" s="23">
        <f>SUM(R756:U756)</f>
        <v>0</v>
      </c>
      <c r="W756" s="23">
        <f>SUM(Q756+V756)</f>
        <v>559.5</v>
      </c>
      <c r="X756" s="23">
        <f>(Q756/W756)*100</f>
        <v>100</v>
      </c>
      <c r="Y756" s="23">
        <f>(V756/W756)*100</f>
        <v>0</v>
      </c>
      <c r="Z756" s="4"/>
    </row>
    <row r="757" spans="1:26" ht="23.25">
      <c r="A757" s="4"/>
      <c r="B757" s="57"/>
      <c r="C757" s="57"/>
      <c r="D757" s="57"/>
      <c r="E757" s="57"/>
      <c r="F757" s="57"/>
      <c r="G757" s="57"/>
      <c r="H757" s="57"/>
      <c r="I757" s="64"/>
      <c r="J757" s="53" t="s">
        <v>50</v>
      </c>
      <c r="K757" s="54"/>
      <c r="L757" s="74"/>
      <c r="M757" s="23"/>
      <c r="N757" s="74">
        <v>753.2</v>
      </c>
      <c r="O757" s="74"/>
      <c r="P757" s="23"/>
      <c r="Q757" s="23">
        <f>SUM(L757:P757)</f>
        <v>753.2</v>
      </c>
      <c r="R757" s="23"/>
      <c r="S757" s="74"/>
      <c r="T757" s="74"/>
      <c r="U757" s="74"/>
      <c r="V757" s="23">
        <f>SUM(R757:U757)</f>
        <v>0</v>
      </c>
      <c r="W757" s="23">
        <f>SUM(Q757+V757)</f>
        <v>753.2</v>
      </c>
      <c r="X757" s="23">
        <f>(Q757/W757)*100</f>
        <v>100</v>
      </c>
      <c r="Y757" s="23">
        <f>(V757/W757)*100</f>
        <v>0</v>
      </c>
      <c r="Z757" s="4"/>
    </row>
    <row r="758" spans="1:26" ht="23.25">
      <c r="A758" s="4"/>
      <c r="B758" s="57"/>
      <c r="C758" s="58"/>
      <c r="D758" s="58"/>
      <c r="E758" s="58"/>
      <c r="F758" s="58"/>
      <c r="G758" s="58"/>
      <c r="H758" s="58"/>
      <c r="I758" s="53"/>
      <c r="J758" s="53" t="s">
        <v>51</v>
      </c>
      <c r="K758" s="54"/>
      <c r="L758" s="21"/>
      <c r="M758" s="21"/>
      <c r="N758" s="21">
        <v>670.9</v>
      </c>
      <c r="O758" s="21"/>
      <c r="P758" s="21"/>
      <c r="Q758" s="21">
        <f>SUM(L758:P758)</f>
        <v>670.9</v>
      </c>
      <c r="R758" s="21"/>
      <c r="S758" s="21"/>
      <c r="T758" s="21"/>
      <c r="U758" s="21"/>
      <c r="V758" s="21">
        <f>SUM(R758:U758)</f>
        <v>0</v>
      </c>
      <c r="W758" s="21">
        <f>SUM(Q758+V758)</f>
        <v>670.9</v>
      </c>
      <c r="X758" s="21">
        <f>(Q758/W758)*100</f>
        <v>100</v>
      </c>
      <c r="Y758" s="21">
        <f>(V758/W758)*100</f>
        <v>0</v>
      </c>
      <c r="Z758" s="4"/>
    </row>
    <row r="759" spans="1:26" ht="23.25">
      <c r="A759" s="4"/>
      <c r="B759" s="57"/>
      <c r="C759" s="57"/>
      <c r="D759" s="57"/>
      <c r="E759" s="57"/>
      <c r="F759" s="57"/>
      <c r="G759" s="57"/>
      <c r="H759" s="57"/>
      <c r="I759" s="64"/>
      <c r="J759" s="53" t="s">
        <v>52</v>
      </c>
      <c r="K759" s="54"/>
      <c r="L759" s="74"/>
      <c r="M759" s="23"/>
      <c r="N759" s="74">
        <f>(N758/N756)*100</f>
        <v>119.9106344950849</v>
      </c>
      <c r="O759" s="74"/>
      <c r="P759" s="23"/>
      <c r="Q759" s="23">
        <f>(Q758/Q756)*100</f>
        <v>119.9106344950849</v>
      </c>
      <c r="R759" s="23"/>
      <c r="S759" s="74"/>
      <c r="T759" s="74"/>
      <c r="U759" s="74"/>
      <c r="V759" s="23"/>
      <c r="W759" s="23">
        <f>(W758/W756)*100</f>
        <v>119.9106344950849</v>
      </c>
      <c r="X759" s="23"/>
      <c r="Y759" s="23"/>
      <c r="Z759" s="4"/>
    </row>
    <row r="760" spans="1:26" ht="23.25">
      <c r="A760" s="4"/>
      <c r="B760" s="57"/>
      <c r="C760" s="57"/>
      <c r="D760" s="57"/>
      <c r="E760" s="57"/>
      <c r="F760" s="57"/>
      <c r="G760" s="57"/>
      <c r="H760" s="57"/>
      <c r="I760" s="64"/>
      <c r="J760" s="53" t="s">
        <v>53</v>
      </c>
      <c r="K760" s="54"/>
      <c r="L760" s="74"/>
      <c r="M760" s="23"/>
      <c r="N760" s="74">
        <f>(N758/N757)*100</f>
        <v>89.07328730748804</v>
      </c>
      <c r="O760" s="74"/>
      <c r="P760" s="23"/>
      <c r="Q760" s="23">
        <f>(Q758/Q757)*100</f>
        <v>89.07328730748804</v>
      </c>
      <c r="R760" s="23"/>
      <c r="S760" s="74"/>
      <c r="T760" s="74"/>
      <c r="U760" s="74"/>
      <c r="V760" s="23"/>
      <c r="W760" s="23">
        <f>(W758/W757)*100</f>
        <v>89.07328730748804</v>
      </c>
      <c r="X760" s="23"/>
      <c r="Y760" s="23"/>
      <c r="Z760" s="4"/>
    </row>
    <row r="761" spans="1:26" ht="23.25">
      <c r="A761" s="4"/>
      <c r="B761" s="57"/>
      <c r="C761" s="57"/>
      <c r="D761" s="57"/>
      <c r="E761" s="57"/>
      <c r="F761" s="57"/>
      <c r="G761" s="57"/>
      <c r="H761" s="57"/>
      <c r="I761" s="64"/>
      <c r="J761" s="53"/>
      <c r="K761" s="54"/>
      <c r="L761" s="74"/>
      <c r="M761" s="23"/>
      <c r="N761" s="74"/>
      <c r="O761" s="74"/>
      <c r="P761" s="23"/>
      <c r="Q761" s="23"/>
      <c r="R761" s="23"/>
      <c r="S761" s="74"/>
      <c r="T761" s="74"/>
      <c r="U761" s="74"/>
      <c r="V761" s="23"/>
      <c r="W761" s="23"/>
      <c r="X761" s="23"/>
      <c r="Y761" s="23"/>
      <c r="Z761" s="4"/>
    </row>
    <row r="762" spans="1:26" ht="23.25">
      <c r="A762" s="4"/>
      <c r="B762" s="57"/>
      <c r="C762" s="57"/>
      <c r="D762" s="57"/>
      <c r="E762" s="57"/>
      <c r="F762" s="57"/>
      <c r="G762" s="57"/>
      <c r="H762" s="57"/>
      <c r="I762" s="64"/>
      <c r="J762" s="53"/>
      <c r="K762" s="54"/>
      <c r="L762" s="74"/>
      <c r="M762" s="23"/>
      <c r="N762" s="74"/>
      <c r="O762" s="74"/>
      <c r="P762" s="23"/>
      <c r="Q762" s="23"/>
      <c r="R762" s="23"/>
      <c r="S762" s="74"/>
      <c r="T762" s="74"/>
      <c r="U762" s="74"/>
      <c r="V762" s="23"/>
      <c r="W762" s="23"/>
      <c r="X762" s="23"/>
      <c r="Y762" s="23"/>
      <c r="Z762" s="4"/>
    </row>
    <row r="763" spans="1:26" ht="23.25">
      <c r="A763" s="4"/>
      <c r="B763" s="57"/>
      <c r="C763" s="57"/>
      <c r="D763" s="57"/>
      <c r="E763" s="57"/>
      <c r="F763" s="57"/>
      <c r="G763" s="57"/>
      <c r="H763" s="57"/>
      <c r="I763" s="64"/>
      <c r="J763" s="53"/>
      <c r="K763" s="54"/>
      <c r="L763" s="74"/>
      <c r="M763" s="23"/>
      <c r="N763" s="74"/>
      <c r="O763" s="74"/>
      <c r="P763" s="23"/>
      <c r="Q763" s="23"/>
      <c r="R763" s="23"/>
      <c r="S763" s="74"/>
      <c r="T763" s="74"/>
      <c r="U763" s="74"/>
      <c r="V763" s="23"/>
      <c r="W763" s="23"/>
      <c r="X763" s="23"/>
      <c r="Y763" s="23"/>
      <c r="Z763" s="4"/>
    </row>
    <row r="764" spans="1:26" ht="23.25">
      <c r="A764" s="4"/>
      <c r="B764" s="57"/>
      <c r="C764" s="57"/>
      <c r="D764" s="57"/>
      <c r="E764" s="57"/>
      <c r="F764" s="57"/>
      <c r="G764" s="57"/>
      <c r="H764" s="57"/>
      <c r="I764" s="64"/>
      <c r="J764" s="53"/>
      <c r="K764" s="54"/>
      <c r="L764" s="74"/>
      <c r="M764" s="23"/>
      <c r="N764" s="74"/>
      <c r="O764" s="74"/>
      <c r="P764" s="23"/>
      <c r="Q764" s="23"/>
      <c r="R764" s="23"/>
      <c r="S764" s="74"/>
      <c r="T764" s="74"/>
      <c r="U764" s="74"/>
      <c r="V764" s="23"/>
      <c r="W764" s="23"/>
      <c r="X764" s="23"/>
      <c r="Y764" s="23"/>
      <c r="Z764" s="4"/>
    </row>
    <row r="765" spans="1:26" ht="23.25">
      <c r="A765" s="4"/>
      <c r="B765" s="65"/>
      <c r="C765" s="65"/>
      <c r="D765" s="65"/>
      <c r="E765" s="65"/>
      <c r="F765" s="65"/>
      <c r="G765" s="65"/>
      <c r="H765" s="65"/>
      <c r="I765" s="66"/>
      <c r="J765" s="62"/>
      <c r="K765" s="63"/>
      <c r="L765" s="75"/>
      <c r="M765" s="76"/>
      <c r="N765" s="75"/>
      <c r="O765" s="75"/>
      <c r="P765" s="76"/>
      <c r="Q765" s="76"/>
      <c r="R765" s="76"/>
      <c r="S765" s="75"/>
      <c r="T765" s="75"/>
      <c r="U765" s="75"/>
      <c r="V765" s="76"/>
      <c r="W765" s="76"/>
      <c r="X765" s="76"/>
      <c r="Y765" s="76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412</v>
      </c>
      <c r="Z767" s="4"/>
    </row>
    <row r="768" spans="1:26" ht="23.25">
      <c r="A768" s="4"/>
      <c r="B768" s="67" t="s">
        <v>40</v>
      </c>
      <c r="C768" s="68"/>
      <c r="D768" s="68"/>
      <c r="E768" s="68"/>
      <c r="F768" s="68"/>
      <c r="G768" s="68"/>
      <c r="H768" s="69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42</v>
      </c>
      <c r="X768" s="13"/>
      <c r="Y768" s="16"/>
      <c r="Z768" s="4"/>
    </row>
    <row r="769" spans="1:26" ht="23.25">
      <c r="A769" s="4"/>
      <c r="B769" s="17" t="s">
        <v>41</v>
      </c>
      <c r="C769" s="18"/>
      <c r="D769" s="18"/>
      <c r="E769" s="18"/>
      <c r="F769" s="18"/>
      <c r="G769" s="18"/>
      <c r="H769" s="70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31</v>
      </c>
      <c r="C771" s="38" t="s">
        <v>32</v>
      </c>
      <c r="D771" s="38" t="s">
        <v>33</v>
      </c>
      <c r="E771" s="38" t="s">
        <v>34</v>
      </c>
      <c r="F771" s="38" t="s">
        <v>35</v>
      </c>
      <c r="G771" s="38" t="s">
        <v>36</v>
      </c>
      <c r="H771" s="38" t="s">
        <v>39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4"/>
      <c r="J773" s="53"/>
      <c r="K773" s="54"/>
      <c r="L773" s="22"/>
      <c r="M773" s="23"/>
      <c r="N773" s="24"/>
      <c r="O773" s="3"/>
      <c r="P773" s="27"/>
      <c r="Q773" s="27"/>
      <c r="R773" s="23"/>
      <c r="S773" s="24"/>
      <c r="T773" s="22"/>
      <c r="U773" s="73"/>
      <c r="V773" s="27"/>
      <c r="W773" s="27"/>
      <c r="X773" s="27"/>
      <c r="Y773" s="23"/>
      <c r="Z773" s="4"/>
    </row>
    <row r="774" spans="1:26" ht="23.25">
      <c r="A774" s="4"/>
      <c r="B774" s="51" t="s">
        <v>47</v>
      </c>
      <c r="C774" s="51" t="s">
        <v>54</v>
      </c>
      <c r="D774" s="51" t="s">
        <v>56</v>
      </c>
      <c r="E774" s="51"/>
      <c r="F774" s="51" t="s">
        <v>125</v>
      </c>
      <c r="G774" s="51" t="s">
        <v>241</v>
      </c>
      <c r="H774" s="51"/>
      <c r="I774" s="64"/>
      <c r="J774" s="55" t="s">
        <v>242</v>
      </c>
      <c r="K774" s="56"/>
      <c r="L774" s="74"/>
      <c r="M774" s="74"/>
      <c r="N774" s="74"/>
      <c r="O774" s="74"/>
      <c r="P774" s="74"/>
      <c r="Q774" s="74"/>
      <c r="R774" s="74"/>
      <c r="S774" s="74"/>
      <c r="T774" s="74"/>
      <c r="U774" s="77"/>
      <c r="V774" s="23"/>
      <c r="W774" s="23"/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4"/>
      <c r="J775" s="55" t="s">
        <v>243</v>
      </c>
      <c r="K775" s="56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23"/>
      <c r="W775" s="23"/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4"/>
      <c r="J776" s="53" t="s">
        <v>244</v>
      </c>
      <c r="K776" s="54"/>
      <c r="L776" s="74"/>
      <c r="M776" s="74"/>
      <c r="N776" s="74"/>
      <c r="O776" s="74"/>
      <c r="P776" s="74"/>
      <c r="Q776" s="23"/>
      <c r="R776" s="74"/>
      <c r="S776" s="74"/>
      <c r="T776" s="74"/>
      <c r="U776" s="74"/>
      <c r="V776" s="23"/>
      <c r="W776" s="23"/>
      <c r="X776" s="23"/>
      <c r="Y776" s="23"/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/>
      <c r="I777" s="64"/>
      <c r="J777" s="53" t="s">
        <v>49</v>
      </c>
      <c r="K777" s="54"/>
      <c r="L777" s="74"/>
      <c r="M777" s="23"/>
      <c r="N777" s="74">
        <v>5595</v>
      </c>
      <c r="O777" s="74"/>
      <c r="P777" s="23"/>
      <c r="Q777" s="23">
        <f>SUM(L777:P777)</f>
        <v>5595</v>
      </c>
      <c r="R777" s="23"/>
      <c r="S777" s="74"/>
      <c r="T777" s="74"/>
      <c r="U777" s="74"/>
      <c r="V777" s="23">
        <f>SUM(R777:U777)</f>
        <v>0</v>
      </c>
      <c r="W777" s="23">
        <f>SUM(Q777+V777)</f>
        <v>5595</v>
      </c>
      <c r="X777" s="23">
        <f>(Q777/W777)*100</f>
        <v>100</v>
      </c>
      <c r="Y777" s="23">
        <f>(V777/W777)*100</f>
        <v>0</v>
      </c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4"/>
      <c r="J778" s="53" t="s">
        <v>50</v>
      </c>
      <c r="K778" s="54"/>
      <c r="L778" s="74"/>
      <c r="M778" s="23"/>
      <c r="N778" s="74">
        <v>6024.8</v>
      </c>
      <c r="O778" s="74"/>
      <c r="P778" s="23"/>
      <c r="Q778" s="23">
        <f>SUM(L778:P778)</f>
        <v>6024.8</v>
      </c>
      <c r="R778" s="23"/>
      <c r="S778" s="74"/>
      <c r="T778" s="74"/>
      <c r="U778" s="74"/>
      <c r="V778" s="23">
        <f>SUM(R778:U778)</f>
        <v>0</v>
      </c>
      <c r="W778" s="23">
        <f>SUM(Q778+V778)</f>
        <v>6024.8</v>
      </c>
      <c r="X778" s="23">
        <f>(Q778/W778)*100</f>
        <v>100</v>
      </c>
      <c r="Y778" s="23">
        <f>(V778/W778)*100</f>
        <v>0</v>
      </c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4"/>
      <c r="J779" s="53" t="s">
        <v>51</v>
      </c>
      <c r="K779" s="54"/>
      <c r="L779" s="74"/>
      <c r="M779" s="23"/>
      <c r="N779" s="74">
        <v>6024.8</v>
      </c>
      <c r="O779" s="74"/>
      <c r="P779" s="23"/>
      <c r="Q779" s="23">
        <f>SUM(L779:P779)</f>
        <v>6024.8</v>
      </c>
      <c r="R779" s="23"/>
      <c r="S779" s="74"/>
      <c r="T779" s="74"/>
      <c r="U779" s="74"/>
      <c r="V779" s="23">
        <f>SUM(R779:U779)</f>
        <v>0</v>
      </c>
      <c r="W779" s="23">
        <f>SUM(Q779+V779)</f>
        <v>6024.8</v>
      </c>
      <c r="X779" s="23">
        <f>(Q779/W779)*100</f>
        <v>100</v>
      </c>
      <c r="Y779" s="23">
        <f>(V779/W779)*100</f>
        <v>0</v>
      </c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4"/>
      <c r="J780" s="53" t="s">
        <v>52</v>
      </c>
      <c r="K780" s="54"/>
      <c r="L780" s="74"/>
      <c r="M780" s="23"/>
      <c r="N780" s="74">
        <f>(N779/N777)*100</f>
        <v>107.68185880250223</v>
      </c>
      <c r="O780" s="74"/>
      <c r="P780" s="23"/>
      <c r="Q780" s="23">
        <f>(Q779/Q777)*100</f>
        <v>107.68185880250223</v>
      </c>
      <c r="R780" s="23"/>
      <c r="S780" s="74"/>
      <c r="T780" s="74"/>
      <c r="U780" s="74"/>
      <c r="V780" s="23"/>
      <c r="W780" s="23">
        <f>(W779/W777)*100</f>
        <v>107.68185880250223</v>
      </c>
      <c r="X780" s="23"/>
      <c r="Y780" s="23"/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4"/>
      <c r="J781" s="53" t="s">
        <v>53</v>
      </c>
      <c r="K781" s="54"/>
      <c r="L781" s="74"/>
      <c r="M781" s="23"/>
      <c r="N781" s="74">
        <f>(N779/N778)*100</f>
        <v>100</v>
      </c>
      <c r="O781" s="74"/>
      <c r="P781" s="23"/>
      <c r="Q781" s="23">
        <f>(Q779/Q778)*100</f>
        <v>100</v>
      </c>
      <c r="R781" s="23"/>
      <c r="S781" s="74"/>
      <c r="T781" s="74"/>
      <c r="U781" s="74"/>
      <c r="V781" s="23"/>
      <c r="W781" s="23">
        <f>(W779/W778)*100</f>
        <v>100</v>
      </c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4"/>
      <c r="J782" s="53"/>
      <c r="K782" s="54"/>
      <c r="L782" s="74"/>
      <c r="M782" s="23"/>
      <c r="N782" s="74"/>
      <c r="O782" s="74"/>
      <c r="P782" s="23"/>
      <c r="Q782" s="23"/>
      <c r="R782" s="23"/>
      <c r="S782" s="74"/>
      <c r="T782" s="74"/>
      <c r="U782" s="74"/>
      <c r="V782" s="23"/>
      <c r="W782" s="23"/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 t="s">
        <v>145</v>
      </c>
      <c r="I783" s="64"/>
      <c r="J783" s="53" t="s">
        <v>146</v>
      </c>
      <c r="K783" s="54"/>
      <c r="L783" s="74"/>
      <c r="M783" s="23"/>
      <c r="N783" s="74"/>
      <c r="O783" s="74"/>
      <c r="P783" s="23"/>
      <c r="Q783" s="23"/>
      <c r="R783" s="23"/>
      <c r="S783" s="74"/>
      <c r="T783" s="74"/>
      <c r="U783" s="74"/>
      <c r="V783" s="23"/>
      <c r="W783" s="23"/>
      <c r="X783" s="23"/>
      <c r="Y783" s="23"/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4"/>
      <c r="J784" s="53" t="s">
        <v>147</v>
      </c>
      <c r="K784" s="54"/>
      <c r="L784" s="74"/>
      <c r="M784" s="23"/>
      <c r="N784" s="74"/>
      <c r="O784" s="74"/>
      <c r="P784" s="23"/>
      <c r="Q784" s="23"/>
      <c r="R784" s="23"/>
      <c r="S784" s="74"/>
      <c r="T784" s="74"/>
      <c r="U784" s="74"/>
      <c r="V784" s="23"/>
      <c r="W784" s="23"/>
      <c r="X784" s="23"/>
      <c r="Y784" s="23"/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4"/>
      <c r="J785" s="53" t="s">
        <v>49</v>
      </c>
      <c r="K785" s="54"/>
      <c r="L785" s="74">
        <f>SUM(L715+L731+L739+L748+L756+L777)</f>
        <v>0</v>
      </c>
      <c r="M785" s="23"/>
      <c r="N785" s="74">
        <f>SUM(N715+N731+N739+N748+N756+N777)</f>
        <v>11433.599999999999</v>
      </c>
      <c r="O785" s="74"/>
      <c r="P785" s="23"/>
      <c r="Q785" s="23">
        <f>SUM(L785:P785)</f>
        <v>11433.599999999999</v>
      </c>
      <c r="R785" s="23"/>
      <c r="S785" s="74"/>
      <c r="T785" s="74"/>
      <c r="U785" s="74"/>
      <c r="V785" s="23"/>
      <c r="W785" s="23">
        <f>SUM(Q785+V785)</f>
        <v>11433.599999999999</v>
      </c>
      <c r="X785" s="23">
        <f>(Q785/W785)*100</f>
        <v>100</v>
      </c>
      <c r="Y785" s="23">
        <f>(V785/W785)*100</f>
        <v>0</v>
      </c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4"/>
      <c r="J786" s="53" t="s">
        <v>50</v>
      </c>
      <c r="K786" s="54"/>
      <c r="L786" s="74">
        <f>SUM(L716+L732+L740+L749+L757+L778)</f>
        <v>0</v>
      </c>
      <c r="M786" s="23"/>
      <c r="N786" s="74">
        <f>SUM(N716+N732+N740+N749+N757+N778)</f>
        <v>10892.3</v>
      </c>
      <c r="O786" s="74"/>
      <c r="P786" s="23"/>
      <c r="Q786" s="23">
        <f>SUM(L786:P786)</f>
        <v>10892.3</v>
      </c>
      <c r="R786" s="23"/>
      <c r="S786" s="74"/>
      <c r="T786" s="74"/>
      <c r="U786" s="74"/>
      <c r="V786" s="23"/>
      <c r="W786" s="23">
        <f>SUM(Q786+V786)</f>
        <v>10892.3</v>
      </c>
      <c r="X786" s="23">
        <f>(Q786/W786)*100</f>
        <v>100</v>
      </c>
      <c r="Y786" s="23">
        <f>(V786/W786)*100</f>
        <v>0</v>
      </c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4"/>
      <c r="J787" s="53" t="s">
        <v>51</v>
      </c>
      <c r="K787" s="54"/>
      <c r="L787" s="74">
        <f>SUM(L717+L733+L741+L750+L758+L779)</f>
        <v>0</v>
      </c>
      <c r="M787" s="23"/>
      <c r="N787" s="74">
        <f>SUM(N717+N733+N741+N750+N758+N779)</f>
        <v>10792.599999999999</v>
      </c>
      <c r="O787" s="74"/>
      <c r="P787" s="23"/>
      <c r="Q787" s="23">
        <f>SUM(L787:P787)</f>
        <v>10792.599999999999</v>
      </c>
      <c r="R787" s="23"/>
      <c r="S787" s="74"/>
      <c r="T787" s="74"/>
      <c r="U787" s="74"/>
      <c r="V787" s="23"/>
      <c r="W787" s="23">
        <f>SUM(Q787+V787)</f>
        <v>10792.599999999999</v>
      </c>
      <c r="X787" s="23">
        <f>(Q787/W787)*100</f>
        <v>100</v>
      </c>
      <c r="Y787" s="23">
        <f>(V787/W787)*100</f>
        <v>0</v>
      </c>
      <c r="Z787" s="4"/>
    </row>
    <row r="788" spans="1:26" ht="23.25">
      <c r="A788" s="4"/>
      <c r="B788" s="57"/>
      <c r="C788" s="58"/>
      <c r="D788" s="58"/>
      <c r="E788" s="58"/>
      <c r="F788" s="58"/>
      <c r="G788" s="58"/>
      <c r="H788" s="58"/>
      <c r="I788" s="53"/>
      <c r="J788" s="53" t="s">
        <v>52</v>
      </c>
      <c r="K788" s="54"/>
      <c r="L788" s="21"/>
      <c r="M788" s="21"/>
      <c r="N788" s="21">
        <f>(N787/N785)*100</f>
        <v>94.39371676462358</v>
      </c>
      <c r="O788" s="21"/>
      <c r="P788" s="21"/>
      <c r="Q788" s="21">
        <f>(Q787/Q785)*100</f>
        <v>94.39371676462358</v>
      </c>
      <c r="R788" s="21"/>
      <c r="S788" s="21"/>
      <c r="T788" s="21"/>
      <c r="U788" s="21"/>
      <c r="V788" s="21"/>
      <c r="W788" s="21">
        <f>(W787/W785)*100</f>
        <v>94.39371676462358</v>
      </c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4"/>
      <c r="J789" s="53" t="s">
        <v>53</v>
      </c>
      <c r="K789" s="54"/>
      <c r="L789" s="74"/>
      <c r="M789" s="23"/>
      <c r="N789" s="74">
        <f>(N787/N786)*100</f>
        <v>99.08467449482661</v>
      </c>
      <c r="O789" s="74"/>
      <c r="P789" s="23"/>
      <c r="Q789" s="23">
        <f>(Q787/Q786)*100</f>
        <v>99.08467449482661</v>
      </c>
      <c r="R789" s="23"/>
      <c r="S789" s="74"/>
      <c r="T789" s="74"/>
      <c r="U789" s="74"/>
      <c r="V789" s="23"/>
      <c r="W789" s="23">
        <f>(W787/W786)*100</f>
        <v>99.08467449482661</v>
      </c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4"/>
      <c r="J790" s="53"/>
      <c r="K790" s="54"/>
      <c r="L790" s="74"/>
      <c r="M790" s="23"/>
      <c r="N790" s="74"/>
      <c r="O790" s="74"/>
      <c r="P790" s="23"/>
      <c r="Q790" s="23"/>
      <c r="R790" s="23"/>
      <c r="S790" s="74"/>
      <c r="T790" s="74"/>
      <c r="U790" s="74"/>
      <c r="V790" s="23"/>
      <c r="W790" s="23"/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 t="s">
        <v>245</v>
      </c>
      <c r="H791" s="51"/>
      <c r="I791" s="64"/>
      <c r="J791" s="53" t="s">
        <v>246</v>
      </c>
      <c r="K791" s="54"/>
      <c r="L791" s="74"/>
      <c r="M791" s="23"/>
      <c r="N791" s="74"/>
      <c r="O791" s="74"/>
      <c r="P791" s="23"/>
      <c r="Q791" s="23"/>
      <c r="R791" s="23"/>
      <c r="S791" s="74"/>
      <c r="T791" s="74"/>
      <c r="U791" s="74"/>
      <c r="V791" s="23"/>
      <c r="W791" s="23"/>
      <c r="X791" s="23"/>
      <c r="Y791" s="23"/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4"/>
      <c r="J792" s="53" t="s">
        <v>49</v>
      </c>
      <c r="K792" s="54"/>
      <c r="L792" s="74"/>
      <c r="M792" s="23"/>
      <c r="N792" s="74">
        <v>335.7</v>
      </c>
      <c r="O792" s="74"/>
      <c r="P792" s="23"/>
      <c r="Q792" s="23">
        <f>SUM(L792:P792)</f>
        <v>335.7</v>
      </c>
      <c r="R792" s="23"/>
      <c r="S792" s="74"/>
      <c r="T792" s="74"/>
      <c r="U792" s="74"/>
      <c r="V792" s="23">
        <f>SUM(R792:U792)</f>
        <v>0</v>
      </c>
      <c r="W792" s="23">
        <f>SUM(Q792+V792)</f>
        <v>335.7</v>
      </c>
      <c r="X792" s="23">
        <f>(Q792/W792)*100</f>
        <v>100</v>
      </c>
      <c r="Y792" s="23">
        <f>(V792/W792)*100</f>
        <v>0</v>
      </c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4"/>
      <c r="J793" s="53" t="s">
        <v>50</v>
      </c>
      <c r="K793" s="54"/>
      <c r="L793" s="74"/>
      <c r="M793" s="23"/>
      <c r="N793" s="74">
        <v>315.9</v>
      </c>
      <c r="O793" s="74"/>
      <c r="P793" s="23"/>
      <c r="Q793" s="23">
        <f>SUM(L793:P793)</f>
        <v>315.9</v>
      </c>
      <c r="R793" s="23"/>
      <c r="S793" s="74"/>
      <c r="T793" s="74"/>
      <c r="U793" s="74"/>
      <c r="V793" s="23">
        <f>SUM(R793:U793)</f>
        <v>0</v>
      </c>
      <c r="W793" s="23">
        <f>SUM(Q793+V793)</f>
        <v>315.9</v>
      </c>
      <c r="X793" s="23">
        <f>(Q793/W793)*100</f>
        <v>100</v>
      </c>
      <c r="Y793" s="23">
        <f>(V793/W793)*100</f>
        <v>0</v>
      </c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4"/>
      <c r="J794" s="53" t="s">
        <v>51</v>
      </c>
      <c r="K794" s="54"/>
      <c r="L794" s="74"/>
      <c r="M794" s="23"/>
      <c r="N794" s="74">
        <v>245.2</v>
      </c>
      <c r="O794" s="74"/>
      <c r="P794" s="23"/>
      <c r="Q794" s="23">
        <f>SUM(L794:P794)</f>
        <v>245.2</v>
      </c>
      <c r="R794" s="23"/>
      <c r="S794" s="74"/>
      <c r="T794" s="74"/>
      <c r="U794" s="74"/>
      <c r="V794" s="23">
        <f>SUM(R794:U794)</f>
        <v>0</v>
      </c>
      <c r="W794" s="23">
        <f>SUM(Q794+V794)</f>
        <v>245.2</v>
      </c>
      <c r="X794" s="23">
        <f>(Q794/W794)*100</f>
        <v>100</v>
      </c>
      <c r="Y794" s="23">
        <f>(V794/W794)*100</f>
        <v>0</v>
      </c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4"/>
      <c r="J795" s="53" t="s">
        <v>52</v>
      </c>
      <c r="K795" s="54"/>
      <c r="L795" s="74"/>
      <c r="M795" s="23"/>
      <c r="N795" s="74">
        <f>(N794/N792)*100</f>
        <v>73.04140601727734</v>
      </c>
      <c r="O795" s="74"/>
      <c r="P795" s="23"/>
      <c r="Q795" s="23">
        <f>(Q794/Q792)*100</f>
        <v>73.04140601727734</v>
      </c>
      <c r="R795" s="23"/>
      <c r="S795" s="74"/>
      <c r="T795" s="74"/>
      <c r="U795" s="74"/>
      <c r="V795" s="23"/>
      <c r="W795" s="23">
        <f>(W794/W792)*100</f>
        <v>73.04140601727734</v>
      </c>
      <c r="X795" s="23"/>
      <c r="Y795" s="23"/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4"/>
      <c r="J796" s="53" t="s">
        <v>53</v>
      </c>
      <c r="K796" s="54"/>
      <c r="L796" s="74"/>
      <c r="M796" s="23"/>
      <c r="N796" s="74">
        <f>(N794/N793)*100</f>
        <v>77.61949984172206</v>
      </c>
      <c r="O796" s="74"/>
      <c r="P796" s="23"/>
      <c r="Q796" s="23">
        <f>(Q794/Q793)*100</f>
        <v>77.61949984172206</v>
      </c>
      <c r="R796" s="23"/>
      <c r="S796" s="74"/>
      <c r="T796" s="74"/>
      <c r="U796" s="74"/>
      <c r="V796" s="23"/>
      <c r="W796" s="23">
        <f>(W794/W793)*100</f>
        <v>77.61949984172206</v>
      </c>
      <c r="X796" s="23"/>
      <c r="Y796" s="23"/>
      <c r="Z796" s="4"/>
    </row>
    <row r="797" spans="1:26" ht="23.25">
      <c r="A797" s="4"/>
      <c r="B797" s="57"/>
      <c r="C797" s="58"/>
      <c r="D797" s="58"/>
      <c r="E797" s="58"/>
      <c r="F797" s="58"/>
      <c r="G797" s="58"/>
      <c r="H797" s="58"/>
      <c r="I797" s="53"/>
      <c r="J797" s="53"/>
      <c r="K797" s="54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 t="s">
        <v>135</v>
      </c>
      <c r="I798" s="64"/>
      <c r="J798" s="53" t="s">
        <v>136</v>
      </c>
      <c r="K798" s="54"/>
      <c r="L798" s="74"/>
      <c r="M798" s="23"/>
      <c r="N798" s="74"/>
      <c r="O798" s="74"/>
      <c r="P798" s="23"/>
      <c r="Q798" s="23"/>
      <c r="R798" s="23"/>
      <c r="S798" s="74"/>
      <c r="T798" s="74"/>
      <c r="U798" s="74"/>
      <c r="V798" s="23"/>
      <c r="W798" s="23"/>
      <c r="X798" s="23"/>
      <c r="Y798" s="23"/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4"/>
      <c r="J799" s="53" t="s">
        <v>137</v>
      </c>
      <c r="K799" s="54"/>
      <c r="L799" s="74"/>
      <c r="M799" s="23"/>
      <c r="N799" s="74"/>
      <c r="O799" s="74"/>
      <c r="P799" s="23"/>
      <c r="Q799" s="23"/>
      <c r="R799" s="23"/>
      <c r="S799" s="74"/>
      <c r="T799" s="74"/>
      <c r="U799" s="74"/>
      <c r="V799" s="23"/>
      <c r="W799" s="23"/>
      <c r="X799" s="23"/>
      <c r="Y799" s="23"/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4"/>
      <c r="J800" s="53" t="s">
        <v>49</v>
      </c>
      <c r="K800" s="54"/>
      <c r="L800" s="74">
        <f>SUM(L792)</f>
        <v>0</v>
      </c>
      <c r="M800" s="23">
        <f>SUM(M792)</f>
        <v>0</v>
      </c>
      <c r="N800" s="74">
        <f>SUM(N792)</f>
        <v>335.7</v>
      </c>
      <c r="O800" s="74">
        <f>SUM(O792)</f>
        <v>0</v>
      </c>
      <c r="P800" s="23">
        <f>SUM(P792)</f>
        <v>0</v>
      </c>
      <c r="Q800" s="23">
        <f>SUM(L800:P800)</f>
        <v>335.7</v>
      </c>
      <c r="R800" s="23">
        <f aca="true" t="shared" si="81" ref="R800:U802">SUM(R792)</f>
        <v>0</v>
      </c>
      <c r="S800" s="74">
        <f t="shared" si="81"/>
        <v>0</v>
      </c>
      <c r="T800" s="74">
        <f t="shared" si="81"/>
        <v>0</v>
      </c>
      <c r="U800" s="74">
        <f t="shared" si="81"/>
        <v>0</v>
      </c>
      <c r="V800" s="23">
        <f>SUM(R800:U800)</f>
        <v>0</v>
      </c>
      <c r="W800" s="23">
        <f>SUM(Q800+V800)</f>
        <v>335.7</v>
      </c>
      <c r="X800" s="23">
        <f>(Q800/W800)*100</f>
        <v>100</v>
      </c>
      <c r="Y800" s="23">
        <f>(V800/W800)*100</f>
        <v>0</v>
      </c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4"/>
      <c r="J801" s="53" t="s">
        <v>50</v>
      </c>
      <c r="K801" s="54"/>
      <c r="L801" s="74">
        <f aca="true" t="shared" si="82" ref="L801:P802">SUM(L793)</f>
        <v>0</v>
      </c>
      <c r="M801" s="23">
        <f t="shared" si="82"/>
        <v>0</v>
      </c>
      <c r="N801" s="74">
        <f t="shared" si="82"/>
        <v>315.9</v>
      </c>
      <c r="O801" s="74">
        <f t="shared" si="82"/>
        <v>0</v>
      </c>
      <c r="P801" s="23">
        <f t="shared" si="82"/>
        <v>0</v>
      </c>
      <c r="Q801" s="23">
        <f>SUM(L801:P801)</f>
        <v>315.9</v>
      </c>
      <c r="R801" s="23">
        <f t="shared" si="81"/>
        <v>0</v>
      </c>
      <c r="S801" s="74">
        <f t="shared" si="81"/>
        <v>0</v>
      </c>
      <c r="T801" s="74">
        <f t="shared" si="81"/>
        <v>0</v>
      </c>
      <c r="U801" s="74">
        <f t="shared" si="81"/>
        <v>0</v>
      </c>
      <c r="V801" s="23">
        <f>SUM(R801:U801)</f>
        <v>0</v>
      </c>
      <c r="W801" s="23">
        <f>SUM(Q801+V801)</f>
        <v>315.9</v>
      </c>
      <c r="X801" s="23">
        <f>(Q801/W801)*100</f>
        <v>100</v>
      </c>
      <c r="Y801" s="23">
        <f>(V801/W801)*100</f>
        <v>0</v>
      </c>
      <c r="Z801" s="4"/>
    </row>
    <row r="802" spans="1:26" ht="23.25">
      <c r="A802" s="4"/>
      <c r="B802" s="57"/>
      <c r="C802" s="57"/>
      <c r="D802" s="57"/>
      <c r="E802" s="57"/>
      <c r="F802" s="57"/>
      <c r="G802" s="57"/>
      <c r="H802" s="57"/>
      <c r="I802" s="64"/>
      <c r="J802" s="53" t="s">
        <v>51</v>
      </c>
      <c r="K802" s="54"/>
      <c r="L802" s="74">
        <f t="shared" si="82"/>
        <v>0</v>
      </c>
      <c r="M802" s="23">
        <f t="shared" si="82"/>
        <v>0</v>
      </c>
      <c r="N802" s="74">
        <f t="shared" si="82"/>
        <v>245.2</v>
      </c>
      <c r="O802" s="74">
        <f t="shared" si="82"/>
        <v>0</v>
      </c>
      <c r="P802" s="23">
        <f t="shared" si="82"/>
        <v>0</v>
      </c>
      <c r="Q802" s="23">
        <f>SUM(L802:P802)</f>
        <v>245.2</v>
      </c>
      <c r="R802" s="23">
        <f t="shared" si="81"/>
        <v>0</v>
      </c>
      <c r="S802" s="74">
        <f t="shared" si="81"/>
        <v>0</v>
      </c>
      <c r="T802" s="74">
        <f t="shared" si="81"/>
        <v>0</v>
      </c>
      <c r="U802" s="74">
        <f t="shared" si="81"/>
        <v>0</v>
      </c>
      <c r="V802" s="23">
        <f>SUM(R802:U802)</f>
        <v>0</v>
      </c>
      <c r="W802" s="23">
        <f>SUM(Q802+V802)</f>
        <v>245.2</v>
      </c>
      <c r="X802" s="23">
        <f>(Q802/W802)*100</f>
        <v>100</v>
      </c>
      <c r="Y802" s="23">
        <f>(V802/W802)*100</f>
        <v>0</v>
      </c>
      <c r="Z802" s="4"/>
    </row>
    <row r="803" spans="1:26" ht="23.25">
      <c r="A803" s="4"/>
      <c r="B803" s="57"/>
      <c r="C803" s="58"/>
      <c r="D803" s="58"/>
      <c r="E803" s="58"/>
      <c r="F803" s="58"/>
      <c r="G803" s="58"/>
      <c r="H803" s="58"/>
      <c r="I803" s="53"/>
      <c r="J803" s="53" t="s">
        <v>52</v>
      </c>
      <c r="K803" s="54"/>
      <c r="L803" s="21"/>
      <c r="M803" s="21"/>
      <c r="N803" s="21">
        <f>(N802/N800)*100</f>
        <v>73.04140601727734</v>
      </c>
      <c r="O803" s="21"/>
      <c r="P803" s="21"/>
      <c r="Q803" s="21">
        <f>(Q802/Q800)*100</f>
        <v>73.04140601727734</v>
      </c>
      <c r="R803" s="21"/>
      <c r="S803" s="21"/>
      <c r="T803" s="21"/>
      <c r="U803" s="21"/>
      <c r="V803" s="21"/>
      <c r="W803" s="21">
        <f>(W802/W800)*100</f>
        <v>73.04140601727734</v>
      </c>
      <c r="X803" s="21"/>
      <c r="Y803" s="21"/>
      <c r="Z803" s="4"/>
    </row>
    <row r="804" spans="1:26" ht="23.25">
      <c r="A804" s="4"/>
      <c r="B804" s="57"/>
      <c r="C804" s="57"/>
      <c r="D804" s="57"/>
      <c r="E804" s="57"/>
      <c r="F804" s="57"/>
      <c r="G804" s="57"/>
      <c r="H804" s="57"/>
      <c r="I804" s="64"/>
      <c r="J804" s="53" t="s">
        <v>53</v>
      </c>
      <c r="K804" s="54"/>
      <c r="L804" s="74"/>
      <c r="M804" s="23"/>
      <c r="N804" s="74">
        <f>(N802/N801)*100</f>
        <v>77.61949984172206</v>
      </c>
      <c r="O804" s="74"/>
      <c r="P804" s="23"/>
      <c r="Q804" s="23">
        <f>(Q802/Q801)*100</f>
        <v>77.61949984172206</v>
      </c>
      <c r="R804" s="23"/>
      <c r="S804" s="74"/>
      <c r="T804" s="74"/>
      <c r="U804" s="74"/>
      <c r="V804" s="23"/>
      <c r="W804" s="23">
        <f>(W802/W801)*100</f>
        <v>77.61949984172206</v>
      </c>
      <c r="X804" s="23"/>
      <c r="Y804" s="23"/>
      <c r="Z804" s="4"/>
    </row>
    <row r="805" spans="1:26" ht="23.25">
      <c r="A805" s="4"/>
      <c r="B805" s="57"/>
      <c r="C805" s="57"/>
      <c r="D805" s="57"/>
      <c r="E805" s="57"/>
      <c r="F805" s="57"/>
      <c r="G805" s="57"/>
      <c r="H805" s="57"/>
      <c r="I805" s="64"/>
      <c r="J805" s="53"/>
      <c r="K805" s="54"/>
      <c r="L805" s="74"/>
      <c r="M805" s="23"/>
      <c r="N805" s="74"/>
      <c r="O805" s="74"/>
      <c r="P805" s="23"/>
      <c r="Q805" s="23"/>
      <c r="R805" s="23"/>
      <c r="S805" s="74"/>
      <c r="T805" s="74"/>
      <c r="U805" s="74"/>
      <c r="V805" s="23"/>
      <c r="W805" s="23"/>
      <c r="X805" s="23"/>
      <c r="Y805" s="23"/>
      <c r="Z805" s="4"/>
    </row>
    <row r="806" spans="1:26" ht="23.25">
      <c r="A806" s="4"/>
      <c r="B806" s="57"/>
      <c r="C806" s="57"/>
      <c r="D806" s="57"/>
      <c r="E806" s="57"/>
      <c r="F806" s="57"/>
      <c r="G806" s="57" t="s">
        <v>247</v>
      </c>
      <c r="H806" s="57"/>
      <c r="I806" s="64"/>
      <c r="J806" s="53" t="s">
        <v>162</v>
      </c>
      <c r="K806" s="54"/>
      <c r="L806" s="74"/>
      <c r="M806" s="23"/>
      <c r="N806" s="74"/>
      <c r="O806" s="74"/>
      <c r="P806" s="23"/>
      <c r="Q806" s="23"/>
      <c r="R806" s="23"/>
      <c r="S806" s="74"/>
      <c r="T806" s="74"/>
      <c r="U806" s="74"/>
      <c r="V806" s="23"/>
      <c r="W806" s="23"/>
      <c r="X806" s="23"/>
      <c r="Y806" s="23"/>
      <c r="Z806" s="4"/>
    </row>
    <row r="807" spans="1:26" ht="23.25">
      <c r="A807" s="4"/>
      <c r="B807" s="57"/>
      <c r="C807" s="57"/>
      <c r="D807" s="57"/>
      <c r="E807" s="57"/>
      <c r="F807" s="57"/>
      <c r="G807" s="57"/>
      <c r="H807" s="57"/>
      <c r="I807" s="64"/>
      <c r="J807" s="53" t="s">
        <v>248</v>
      </c>
      <c r="K807" s="54"/>
      <c r="L807" s="74"/>
      <c r="M807" s="23"/>
      <c r="N807" s="74"/>
      <c r="O807" s="74"/>
      <c r="P807" s="23"/>
      <c r="Q807" s="23"/>
      <c r="R807" s="23"/>
      <c r="S807" s="74"/>
      <c r="T807" s="74"/>
      <c r="U807" s="74"/>
      <c r="V807" s="23"/>
      <c r="W807" s="23"/>
      <c r="X807" s="23"/>
      <c r="Y807" s="23"/>
      <c r="Z807" s="4"/>
    </row>
    <row r="808" spans="1:26" ht="23.25">
      <c r="A808" s="4"/>
      <c r="B808" s="57"/>
      <c r="C808" s="57"/>
      <c r="D808" s="57"/>
      <c r="E808" s="57"/>
      <c r="F808" s="57"/>
      <c r="G808" s="57"/>
      <c r="H808" s="57"/>
      <c r="I808" s="64"/>
      <c r="J808" s="53" t="s">
        <v>49</v>
      </c>
      <c r="K808" s="54"/>
      <c r="L808" s="74"/>
      <c r="M808" s="23"/>
      <c r="N808" s="74">
        <v>55.9</v>
      </c>
      <c r="O808" s="74"/>
      <c r="P808" s="23"/>
      <c r="Q808" s="23">
        <f>SUM(L808:P808)</f>
        <v>55.9</v>
      </c>
      <c r="R808" s="23"/>
      <c r="S808" s="74"/>
      <c r="T808" s="74"/>
      <c r="U808" s="74"/>
      <c r="V808" s="23">
        <f>SUM(R808:U808)</f>
        <v>0</v>
      </c>
      <c r="W808" s="23">
        <f>SUM(Q808+V808)</f>
        <v>55.9</v>
      </c>
      <c r="X808" s="23">
        <f>(Q808/W808)*100</f>
        <v>100</v>
      </c>
      <c r="Y808" s="23">
        <f>(V808/W808)*100</f>
        <v>0</v>
      </c>
      <c r="Z808" s="4"/>
    </row>
    <row r="809" spans="1:26" ht="23.25">
      <c r="A809" s="4"/>
      <c r="B809" s="57"/>
      <c r="C809" s="57"/>
      <c r="D809" s="57"/>
      <c r="E809" s="57"/>
      <c r="F809" s="57"/>
      <c r="G809" s="57"/>
      <c r="H809" s="57"/>
      <c r="I809" s="64"/>
      <c r="J809" s="53" t="s">
        <v>50</v>
      </c>
      <c r="K809" s="54"/>
      <c r="L809" s="74"/>
      <c r="M809" s="23"/>
      <c r="N809" s="74"/>
      <c r="O809" s="74"/>
      <c r="P809" s="23"/>
      <c r="Q809" s="23">
        <f>SUM(L809:P809)</f>
        <v>0</v>
      </c>
      <c r="R809" s="23"/>
      <c r="S809" s="74"/>
      <c r="T809" s="74"/>
      <c r="U809" s="74"/>
      <c r="V809" s="23">
        <f>SUM(R809:U809)</f>
        <v>0</v>
      </c>
      <c r="W809" s="23">
        <f>SUM(Q809+V809)</f>
        <v>0</v>
      </c>
      <c r="X809" s="23"/>
      <c r="Y809" s="23"/>
      <c r="Z809" s="4"/>
    </row>
    <row r="810" spans="1:26" ht="23.25">
      <c r="A810" s="4"/>
      <c r="B810" s="65"/>
      <c r="C810" s="65"/>
      <c r="D810" s="65"/>
      <c r="E810" s="65"/>
      <c r="F810" s="65"/>
      <c r="G810" s="65"/>
      <c r="H810" s="65"/>
      <c r="I810" s="66"/>
      <c r="J810" s="62"/>
      <c r="K810" s="63"/>
      <c r="L810" s="75"/>
      <c r="M810" s="76"/>
      <c r="N810" s="75"/>
      <c r="O810" s="75"/>
      <c r="P810" s="76"/>
      <c r="Q810" s="76"/>
      <c r="R810" s="76"/>
      <c r="S810" s="75"/>
      <c r="T810" s="75"/>
      <c r="U810" s="75"/>
      <c r="V810" s="76"/>
      <c r="W810" s="76"/>
      <c r="X810" s="76"/>
      <c r="Y810" s="76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413</v>
      </c>
      <c r="Z812" s="4"/>
    </row>
    <row r="813" spans="1:26" ht="23.25">
      <c r="A813" s="4"/>
      <c r="B813" s="67" t="s">
        <v>40</v>
      </c>
      <c r="C813" s="68"/>
      <c r="D813" s="68"/>
      <c r="E813" s="68"/>
      <c r="F813" s="68"/>
      <c r="G813" s="68"/>
      <c r="H813" s="69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42</v>
      </c>
      <c r="X813" s="13"/>
      <c r="Y813" s="16"/>
      <c r="Z813" s="4"/>
    </row>
    <row r="814" spans="1:26" ht="23.25">
      <c r="A814" s="4"/>
      <c r="B814" s="17" t="s">
        <v>41</v>
      </c>
      <c r="C814" s="18"/>
      <c r="D814" s="18"/>
      <c r="E814" s="18"/>
      <c r="F814" s="18"/>
      <c r="G814" s="18"/>
      <c r="H814" s="70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31</v>
      </c>
      <c r="C816" s="38" t="s">
        <v>32</v>
      </c>
      <c r="D816" s="38" t="s">
        <v>33</v>
      </c>
      <c r="E816" s="38" t="s">
        <v>34</v>
      </c>
      <c r="F816" s="38" t="s">
        <v>35</v>
      </c>
      <c r="G816" s="38" t="s">
        <v>36</v>
      </c>
      <c r="H816" s="38" t="s">
        <v>39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4"/>
      <c r="J818" s="53"/>
      <c r="K818" s="54"/>
      <c r="L818" s="22"/>
      <c r="M818" s="23"/>
      <c r="N818" s="24"/>
      <c r="O818" s="3"/>
      <c r="P818" s="27"/>
      <c r="Q818" s="27"/>
      <c r="R818" s="23"/>
      <c r="S818" s="24"/>
      <c r="T818" s="22"/>
      <c r="U818" s="73"/>
      <c r="V818" s="27"/>
      <c r="W818" s="27"/>
      <c r="X818" s="27"/>
      <c r="Y818" s="23"/>
      <c r="Z818" s="4"/>
    </row>
    <row r="819" spans="1:26" ht="23.25">
      <c r="A819" s="4"/>
      <c r="B819" s="51" t="s">
        <v>47</v>
      </c>
      <c r="C819" s="51" t="s">
        <v>54</v>
      </c>
      <c r="D819" s="51" t="s">
        <v>56</v>
      </c>
      <c r="E819" s="51"/>
      <c r="F819" s="51" t="s">
        <v>125</v>
      </c>
      <c r="G819" s="51" t="s">
        <v>247</v>
      </c>
      <c r="H819" s="51"/>
      <c r="I819" s="64"/>
      <c r="J819" s="55" t="s">
        <v>51</v>
      </c>
      <c r="K819" s="56"/>
      <c r="L819" s="74"/>
      <c r="M819" s="74"/>
      <c r="N819" s="74"/>
      <c r="O819" s="74"/>
      <c r="P819" s="74"/>
      <c r="Q819" s="74">
        <f>SUM(L819:P819)</f>
        <v>0</v>
      </c>
      <c r="R819" s="74"/>
      <c r="S819" s="74"/>
      <c r="T819" s="74"/>
      <c r="U819" s="77"/>
      <c r="V819" s="23">
        <f>SUM(R819:U819)</f>
        <v>0</v>
      </c>
      <c r="W819" s="23">
        <f>SUM(Q819+V819)</f>
        <v>0</v>
      </c>
      <c r="X819" s="23"/>
      <c r="Y819" s="23"/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4"/>
      <c r="J820" s="55" t="s">
        <v>52</v>
      </c>
      <c r="K820" s="56"/>
      <c r="L820" s="74"/>
      <c r="M820" s="74"/>
      <c r="N820" s="74">
        <f>(N819/N808)*100</f>
        <v>0</v>
      </c>
      <c r="O820" s="74"/>
      <c r="P820" s="74"/>
      <c r="Q820" s="74"/>
      <c r="R820" s="74"/>
      <c r="S820" s="74"/>
      <c r="T820" s="74"/>
      <c r="U820" s="74"/>
      <c r="V820" s="23"/>
      <c r="W820" s="23"/>
      <c r="X820" s="23"/>
      <c r="Y820" s="23"/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4"/>
      <c r="J821" s="53" t="s">
        <v>53</v>
      </c>
      <c r="K821" s="54"/>
      <c r="L821" s="74"/>
      <c r="M821" s="74"/>
      <c r="N821" s="74"/>
      <c r="O821" s="74"/>
      <c r="P821" s="74"/>
      <c r="Q821" s="23"/>
      <c r="R821" s="74"/>
      <c r="S821" s="74"/>
      <c r="T821" s="74"/>
      <c r="U821" s="74"/>
      <c r="V821" s="23"/>
      <c r="W821" s="23"/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4"/>
      <c r="J822" s="53"/>
      <c r="K822" s="54"/>
      <c r="L822" s="74"/>
      <c r="M822" s="23"/>
      <c r="N822" s="74"/>
      <c r="O822" s="74"/>
      <c r="P822" s="23"/>
      <c r="Q822" s="23"/>
      <c r="R822" s="23"/>
      <c r="S822" s="74"/>
      <c r="T822" s="74"/>
      <c r="U822" s="74"/>
      <c r="V822" s="23"/>
      <c r="W822" s="23"/>
      <c r="X822" s="23"/>
      <c r="Y822" s="23"/>
      <c r="Z822" s="4"/>
    </row>
    <row r="823" spans="1:26" ht="23.25">
      <c r="A823" s="4"/>
      <c r="B823" s="51"/>
      <c r="C823" s="51"/>
      <c r="D823" s="51"/>
      <c r="E823" s="51"/>
      <c r="F823" s="51"/>
      <c r="G823" s="51" t="s">
        <v>249</v>
      </c>
      <c r="H823" s="51"/>
      <c r="I823" s="64"/>
      <c r="J823" s="53" t="s">
        <v>162</v>
      </c>
      <c r="K823" s="54"/>
      <c r="L823" s="74"/>
      <c r="M823" s="23"/>
      <c r="N823" s="74"/>
      <c r="O823" s="74"/>
      <c r="P823" s="23"/>
      <c r="Q823" s="23"/>
      <c r="R823" s="23"/>
      <c r="S823" s="74"/>
      <c r="T823" s="74"/>
      <c r="U823" s="74"/>
      <c r="V823" s="23"/>
      <c r="W823" s="23"/>
      <c r="X823" s="23"/>
      <c r="Y823" s="23"/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4"/>
      <c r="J824" s="53" t="s">
        <v>250</v>
      </c>
      <c r="K824" s="54"/>
      <c r="L824" s="74"/>
      <c r="M824" s="23"/>
      <c r="N824" s="74"/>
      <c r="O824" s="74"/>
      <c r="P824" s="23"/>
      <c r="Q824" s="23"/>
      <c r="R824" s="23"/>
      <c r="S824" s="74"/>
      <c r="T824" s="74"/>
      <c r="U824" s="74"/>
      <c r="V824" s="23"/>
      <c r="W824" s="23"/>
      <c r="X824" s="23"/>
      <c r="Y824" s="23"/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4"/>
      <c r="J825" s="53" t="s">
        <v>49</v>
      </c>
      <c r="K825" s="54"/>
      <c r="L825" s="74"/>
      <c r="M825" s="23"/>
      <c r="N825" s="74">
        <v>369.3</v>
      </c>
      <c r="O825" s="74"/>
      <c r="P825" s="23"/>
      <c r="Q825" s="23">
        <f>SUM(L825:P825)</f>
        <v>369.3</v>
      </c>
      <c r="R825" s="23"/>
      <c r="S825" s="74"/>
      <c r="T825" s="74"/>
      <c r="U825" s="74"/>
      <c r="V825" s="23">
        <f>SUM(R825:U825)</f>
        <v>0</v>
      </c>
      <c r="W825" s="23">
        <f>SUM(Q825+V825)</f>
        <v>369.3</v>
      </c>
      <c r="X825" s="23">
        <f>(Q825/W825)*100</f>
        <v>100</v>
      </c>
      <c r="Y825" s="23">
        <f>(V825/W825)*100</f>
        <v>0</v>
      </c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4"/>
      <c r="J826" s="53" t="s">
        <v>50</v>
      </c>
      <c r="K826" s="54"/>
      <c r="L826" s="74"/>
      <c r="M826" s="23"/>
      <c r="N826" s="74">
        <v>535.8</v>
      </c>
      <c r="O826" s="74"/>
      <c r="P826" s="23"/>
      <c r="Q826" s="23">
        <f>SUM(L826:P826)</f>
        <v>535.8</v>
      </c>
      <c r="R826" s="23"/>
      <c r="S826" s="74"/>
      <c r="T826" s="74"/>
      <c r="U826" s="74"/>
      <c r="V826" s="23">
        <f>SUM(R826:U826)</f>
        <v>0</v>
      </c>
      <c r="W826" s="23">
        <f>SUM(Q826+V826)</f>
        <v>535.8</v>
      </c>
      <c r="X826" s="23">
        <f>(Q826/W826)*100</f>
        <v>100</v>
      </c>
      <c r="Y826" s="23">
        <f>(V826/W826)*100</f>
        <v>0</v>
      </c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4"/>
      <c r="J827" s="53" t="s">
        <v>51</v>
      </c>
      <c r="K827" s="54"/>
      <c r="L827" s="74"/>
      <c r="M827" s="23"/>
      <c r="N827" s="74">
        <v>469.2</v>
      </c>
      <c r="O827" s="74"/>
      <c r="P827" s="23"/>
      <c r="Q827" s="23">
        <f>SUM(L827:P827)</f>
        <v>469.2</v>
      </c>
      <c r="R827" s="23"/>
      <c r="S827" s="74"/>
      <c r="T827" s="74"/>
      <c r="U827" s="74"/>
      <c r="V827" s="23">
        <f>SUM(R827:U827)</f>
        <v>0</v>
      </c>
      <c r="W827" s="23">
        <f>SUM(Q827+V827)</f>
        <v>469.2</v>
      </c>
      <c r="X827" s="23">
        <f>(Q827/W827)*100</f>
        <v>100</v>
      </c>
      <c r="Y827" s="23">
        <f>(V827/W827)*100</f>
        <v>0</v>
      </c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4"/>
      <c r="J828" s="53" t="s">
        <v>52</v>
      </c>
      <c r="K828" s="54"/>
      <c r="L828" s="74"/>
      <c r="M828" s="23"/>
      <c r="N828" s="74">
        <f>(N827/N825)*100</f>
        <v>127.05117790414297</v>
      </c>
      <c r="O828" s="74"/>
      <c r="P828" s="23"/>
      <c r="Q828" s="23">
        <f>(Q827/Q825)*100</f>
        <v>127.05117790414297</v>
      </c>
      <c r="R828" s="23"/>
      <c r="S828" s="74"/>
      <c r="T828" s="74"/>
      <c r="U828" s="74"/>
      <c r="V828" s="23"/>
      <c r="W828" s="23">
        <f>(W827/W825)*100</f>
        <v>127.05117790414297</v>
      </c>
      <c r="X828" s="23"/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4"/>
      <c r="J829" s="53" t="s">
        <v>53</v>
      </c>
      <c r="K829" s="54"/>
      <c r="L829" s="74"/>
      <c r="M829" s="23"/>
      <c r="N829" s="74">
        <f>(N827/N826)*100</f>
        <v>87.56998880179172</v>
      </c>
      <c r="O829" s="74"/>
      <c r="P829" s="23"/>
      <c r="Q829" s="23">
        <f>(Q827/Q826)*100</f>
        <v>87.56998880179172</v>
      </c>
      <c r="R829" s="23"/>
      <c r="S829" s="74"/>
      <c r="T829" s="74"/>
      <c r="U829" s="74"/>
      <c r="V829" s="23"/>
      <c r="W829" s="23">
        <f>(W827/W826)*100</f>
        <v>87.56998880179172</v>
      </c>
      <c r="X829" s="23"/>
      <c r="Y829" s="23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4"/>
      <c r="J830" s="53"/>
      <c r="K830" s="54"/>
      <c r="L830" s="74"/>
      <c r="M830" s="23"/>
      <c r="N830" s="74"/>
      <c r="O830" s="74"/>
      <c r="P830" s="23"/>
      <c r="Q830" s="23"/>
      <c r="R830" s="23"/>
      <c r="S830" s="74"/>
      <c r="T830" s="74"/>
      <c r="U830" s="74"/>
      <c r="V830" s="23"/>
      <c r="W830" s="23"/>
      <c r="X830" s="23"/>
      <c r="Y830" s="23"/>
      <c r="Z830" s="4"/>
    </row>
    <row r="831" spans="1:26" ht="23.25">
      <c r="A831" s="4"/>
      <c r="B831" s="51"/>
      <c r="C831" s="51"/>
      <c r="D831" s="51"/>
      <c r="E831" s="51"/>
      <c r="F831" s="51"/>
      <c r="G831" s="51" t="s">
        <v>251</v>
      </c>
      <c r="H831" s="51"/>
      <c r="I831" s="64"/>
      <c r="J831" s="53" t="s">
        <v>252</v>
      </c>
      <c r="K831" s="54"/>
      <c r="L831" s="74"/>
      <c r="M831" s="23"/>
      <c r="N831" s="74"/>
      <c r="O831" s="74"/>
      <c r="P831" s="23"/>
      <c r="Q831" s="23"/>
      <c r="R831" s="23"/>
      <c r="S831" s="74"/>
      <c r="T831" s="74"/>
      <c r="U831" s="74"/>
      <c r="V831" s="23"/>
      <c r="W831" s="23"/>
      <c r="X831" s="23"/>
      <c r="Y831" s="23"/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4"/>
      <c r="J832" s="53" t="s">
        <v>49</v>
      </c>
      <c r="K832" s="54"/>
      <c r="L832" s="74"/>
      <c r="M832" s="23"/>
      <c r="N832" s="74">
        <v>55.9</v>
      </c>
      <c r="O832" s="74"/>
      <c r="P832" s="23"/>
      <c r="Q832" s="23">
        <f>SUM(L832:P832)</f>
        <v>55.9</v>
      </c>
      <c r="R832" s="23"/>
      <c r="S832" s="74"/>
      <c r="T832" s="74"/>
      <c r="U832" s="74"/>
      <c r="V832" s="23">
        <f>SUM(R832:U832)</f>
        <v>0</v>
      </c>
      <c r="W832" s="23">
        <f>SUM(Q832+V832)</f>
        <v>55.9</v>
      </c>
      <c r="X832" s="23">
        <f>(Q832/W832)*100</f>
        <v>100</v>
      </c>
      <c r="Y832" s="23">
        <f>(V832/W832)*100</f>
        <v>0</v>
      </c>
      <c r="Z832" s="4"/>
    </row>
    <row r="833" spans="1:26" ht="23.25">
      <c r="A833" s="4"/>
      <c r="B833" s="57"/>
      <c r="C833" s="58"/>
      <c r="D833" s="58"/>
      <c r="E833" s="58"/>
      <c r="F833" s="58"/>
      <c r="G833" s="58"/>
      <c r="H833" s="58"/>
      <c r="I833" s="53"/>
      <c r="J833" s="53" t="s">
        <v>50</v>
      </c>
      <c r="K833" s="54"/>
      <c r="L833" s="21"/>
      <c r="M833" s="21"/>
      <c r="N833" s="21">
        <v>54.2</v>
      </c>
      <c r="O833" s="21"/>
      <c r="P833" s="21"/>
      <c r="Q833" s="21">
        <f>SUM(L833:P833)</f>
        <v>54.2</v>
      </c>
      <c r="R833" s="21"/>
      <c r="S833" s="21"/>
      <c r="T833" s="21"/>
      <c r="U833" s="21"/>
      <c r="V833" s="21">
        <f>SUM(R833:U833)</f>
        <v>0</v>
      </c>
      <c r="W833" s="21">
        <f>SUM(Q833+V833)</f>
        <v>54.2</v>
      </c>
      <c r="X833" s="21">
        <f>(Q833/W833)*100</f>
        <v>100</v>
      </c>
      <c r="Y833" s="21">
        <f>(V833/W833)*100</f>
        <v>0</v>
      </c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4"/>
      <c r="J834" s="53" t="s">
        <v>51</v>
      </c>
      <c r="K834" s="54"/>
      <c r="L834" s="74"/>
      <c r="M834" s="23"/>
      <c r="N834" s="74">
        <v>47.3</v>
      </c>
      <c r="O834" s="74"/>
      <c r="P834" s="23"/>
      <c r="Q834" s="23">
        <f>SUM(L834:P834)</f>
        <v>47.3</v>
      </c>
      <c r="R834" s="23"/>
      <c r="S834" s="74"/>
      <c r="T834" s="74"/>
      <c r="U834" s="74"/>
      <c r="V834" s="23">
        <f>SUM(R834:U834)</f>
        <v>0</v>
      </c>
      <c r="W834" s="23">
        <f>SUM(Q834+V834)</f>
        <v>47.3</v>
      </c>
      <c r="X834" s="23">
        <f>(Q834/W834)*100</f>
        <v>100</v>
      </c>
      <c r="Y834" s="23">
        <f>(V834/W834)*100</f>
        <v>0</v>
      </c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4"/>
      <c r="J835" s="53" t="s">
        <v>52</v>
      </c>
      <c r="K835" s="54"/>
      <c r="L835" s="74"/>
      <c r="M835" s="23"/>
      <c r="N835" s="74">
        <f>(N834/N832)*100</f>
        <v>84.61538461538461</v>
      </c>
      <c r="O835" s="74"/>
      <c r="P835" s="23"/>
      <c r="Q835" s="23">
        <f>(Q834/Q832)*100</f>
        <v>84.61538461538461</v>
      </c>
      <c r="R835" s="23"/>
      <c r="S835" s="74"/>
      <c r="T835" s="74"/>
      <c r="U835" s="74"/>
      <c r="V835" s="23"/>
      <c r="W835" s="23">
        <f>(W834/W832)*100</f>
        <v>84.61538461538461</v>
      </c>
      <c r="X835" s="23"/>
      <c r="Y835" s="23"/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4"/>
      <c r="J836" s="53" t="s">
        <v>53</v>
      </c>
      <c r="K836" s="54"/>
      <c r="L836" s="74"/>
      <c r="M836" s="23"/>
      <c r="N836" s="74">
        <f>(N834/N833)*100</f>
        <v>87.26937269372694</v>
      </c>
      <c r="O836" s="74"/>
      <c r="P836" s="23"/>
      <c r="Q836" s="23">
        <f>(Q834/Q833)*100</f>
        <v>87.26937269372694</v>
      </c>
      <c r="R836" s="23"/>
      <c r="S836" s="74"/>
      <c r="T836" s="74"/>
      <c r="U836" s="74"/>
      <c r="V836" s="23"/>
      <c r="W836" s="23">
        <f>(W834/W833)*100</f>
        <v>87.26937269372694</v>
      </c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4"/>
      <c r="J837" s="53"/>
      <c r="K837" s="54"/>
      <c r="L837" s="74"/>
      <c r="M837" s="23"/>
      <c r="N837" s="74"/>
      <c r="O837" s="74"/>
      <c r="P837" s="23"/>
      <c r="Q837" s="23"/>
      <c r="R837" s="23"/>
      <c r="S837" s="74"/>
      <c r="T837" s="74"/>
      <c r="U837" s="74"/>
      <c r="V837" s="23"/>
      <c r="W837" s="23"/>
      <c r="X837" s="23"/>
      <c r="Y837" s="23"/>
      <c r="Z837" s="4"/>
    </row>
    <row r="838" spans="1:26" ht="23.25">
      <c r="A838" s="4"/>
      <c r="B838" s="51"/>
      <c r="C838" s="51"/>
      <c r="D838" s="51"/>
      <c r="E838" s="51"/>
      <c r="F838" s="51"/>
      <c r="G838" s="51" t="s">
        <v>253</v>
      </c>
      <c r="H838" s="51"/>
      <c r="I838" s="64"/>
      <c r="J838" s="53" t="s">
        <v>254</v>
      </c>
      <c r="K838" s="54"/>
      <c r="L838" s="74"/>
      <c r="M838" s="23"/>
      <c r="N838" s="74"/>
      <c r="O838" s="74"/>
      <c r="P838" s="23"/>
      <c r="Q838" s="23"/>
      <c r="R838" s="23"/>
      <c r="S838" s="74"/>
      <c r="T838" s="74"/>
      <c r="U838" s="74"/>
      <c r="V838" s="23"/>
      <c r="W838" s="23"/>
      <c r="X838" s="23"/>
      <c r="Y838" s="23"/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4"/>
      <c r="J839" s="53" t="s">
        <v>49</v>
      </c>
      <c r="K839" s="54"/>
      <c r="L839" s="74"/>
      <c r="M839" s="23"/>
      <c r="N839" s="74">
        <v>649</v>
      </c>
      <c r="O839" s="74"/>
      <c r="P839" s="23"/>
      <c r="Q839" s="23">
        <f>SUM(L839:P839)</f>
        <v>649</v>
      </c>
      <c r="R839" s="23"/>
      <c r="S839" s="74"/>
      <c r="T839" s="74"/>
      <c r="U839" s="74"/>
      <c r="V839" s="23">
        <f>SUM(R839:U839)</f>
        <v>0</v>
      </c>
      <c r="W839" s="23">
        <f>SUM(Q839+V839)</f>
        <v>649</v>
      </c>
      <c r="X839" s="23">
        <f>(Q839/W839)*100</f>
        <v>100</v>
      </c>
      <c r="Y839" s="23">
        <f>(V839/W839)*100</f>
        <v>0</v>
      </c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4"/>
      <c r="J840" s="53" t="s">
        <v>50</v>
      </c>
      <c r="K840" s="54"/>
      <c r="L840" s="74"/>
      <c r="M840" s="23"/>
      <c r="N840" s="74">
        <v>454.7</v>
      </c>
      <c r="O840" s="74"/>
      <c r="P840" s="23"/>
      <c r="Q840" s="23">
        <f>SUM(L840:P840)</f>
        <v>454.7</v>
      </c>
      <c r="R840" s="23"/>
      <c r="S840" s="74"/>
      <c r="T840" s="74"/>
      <c r="U840" s="74"/>
      <c r="V840" s="23">
        <f>SUM(R840:U840)</f>
        <v>0</v>
      </c>
      <c r="W840" s="23">
        <f>SUM(Q840+V840)</f>
        <v>454.7</v>
      </c>
      <c r="X840" s="23">
        <f>(Q840/W840)*100</f>
        <v>100</v>
      </c>
      <c r="Y840" s="23">
        <f>(V840/W840)*100</f>
        <v>0</v>
      </c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4"/>
      <c r="J841" s="53" t="s">
        <v>51</v>
      </c>
      <c r="K841" s="54"/>
      <c r="L841" s="74"/>
      <c r="M841" s="23"/>
      <c r="N841" s="74">
        <v>454.7</v>
      </c>
      <c r="O841" s="74"/>
      <c r="P841" s="23"/>
      <c r="Q841" s="23">
        <f>SUM(L841:P841)</f>
        <v>454.7</v>
      </c>
      <c r="R841" s="23"/>
      <c r="S841" s="74"/>
      <c r="T841" s="74"/>
      <c r="U841" s="74"/>
      <c r="V841" s="23">
        <f>SUM(R841:U841)</f>
        <v>0</v>
      </c>
      <c r="W841" s="23">
        <f>SUM(Q841+V841)</f>
        <v>454.7</v>
      </c>
      <c r="X841" s="23">
        <f>(Q841/W841)*100</f>
        <v>100</v>
      </c>
      <c r="Y841" s="23">
        <f>(V841/W841)*100</f>
        <v>0</v>
      </c>
      <c r="Z841" s="4"/>
    </row>
    <row r="842" spans="1:26" ht="23.25">
      <c r="A842" s="4"/>
      <c r="B842" s="57"/>
      <c r="C842" s="58"/>
      <c r="D842" s="58"/>
      <c r="E842" s="58"/>
      <c r="F842" s="58"/>
      <c r="G842" s="58"/>
      <c r="H842" s="58"/>
      <c r="I842" s="53"/>
      <c r="J842" s="53" t="s">
        <v>52</v>
      </c>
      <c r="K842" s="54"/>
      <c r="L842" s="21"/>
      <c r="M842" s="21"/>
      <c r="N842" s="21">
        <f>(N841/N839)*100</f>
        <v>70.06163328197226</v>
      </c>
      <c r="O842" s="21"/>
      <c r="P842" s="21"/>
      <c r="Q842" s="21">
        <f>(Q841/Q839)*100</f>
        <v>70.06163328197226</v>
      </c>
      <c r="R842" s="21"/>
      <c r="S842" s="21"/>
      <c r="T842" s="21"/>
      <c r="U842" s="21"/>
      <c r="V842" s="21"/>
      <c r="W842" s="21">
        <f>(W841/W839)*100</f>
        <v>70.06163328197226</v>
      </c>
      <c r="X842" s="21"/>
      <c r="Y842" s="21"/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4"/>
      <c r="J843" s="53" t="s">
        <v>53</v>
      </c>
      <c r="K843" s="54"/>
      <c r="L843" s="74"/>
      <c r="M843" s="23"/>
      <c r="N843" s="74">
        <f>(N841/N840)*100</f>
        <v>100</v>
      </c>
      <c r="O843" s="74"/>
      <c r="P843" s="23"/>
      <c r="Q843" s="23">
        <f>(Q841/Q840)*100</f>
        <v>100</v>
      </c>
      <c r="R843" s="23"/>
      <c r="S843" s="74"/>
      <c r="T843" s="74"/>
      <c r="U843" s="74"/>
      <c r="V843" s="23"/>
      <c r="W843" s="23">
        <f>(W841/W840)*100</f>
        <v>100</v>
      </c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4"/>
      <c r="J844" s="53"/>
      <c r="K844" s="54"/>
      <c r="L844" s="74"/>
      <c r="M844" s="23"/>
      <c r="N844" s="74"/>
      <c r="O844" s="74"/>
      <c r="P844" s="23"/>
      <c r="Q844" s="23"/>
      <c r="R844" s="23"/>
      <c r="S844" s="74"/>
      <c r="T844" s="74"/>
      <c r="U844" s="74"/>
      <c r="V844" s="23"/>
      <c r="W844" s="23"/>
      <c r="X844" s="23"/>
      <c r="Y844" s="23"/>
      <c r="Z844" s="4"/>
    </row>
    <row r="845" spans="1:26" ht="23.25">
      <c r="A845" s="4"/>
      <c r="B845" s="51"/>
      <c r="C845" s="51"/>
      <c r="D845" s="51"/>
      <c r="E845" s="51"/>
      <c r="F845" s="51"/>
      <c r="G845" s="51" t="s">
        <v>255</v>
      </c>
      <c r="H845" s="51"/>
      <c r="I845" s="64"/>
      <c r="J845" s="53" t="s">
        <v>162</v>
      </c>
      <c r="K845" s="54"/>
      <c r="L845" s="74"/>
      <c r="M845" s="23"/>
      <c r="N845" s="74"/>
      <c r="O845" s="74"/>
      <c r="P845" s="23"/>
      <c r="Q845" s="23"/>
      <c r="R845" s="23"/>
      <c r="S845" s="74"/>
      <c r="T845" s="74"/>
      <c r="U845" s="74"/>
      <c r="V845" s="23"/>
      <c r="W845" s="23"/>
      <c r="X845" s="23"/>
      <c r="Y845" s="23"/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4"/>
      <c r="J846" s="53" t="s">
        <v>256</v>
      </c>
      <c r="K846" s="54"/>
      <c r="L846" s="74"/>
      <c r="M846" s="23"/>
      <c r="N846" s="74"/>
      <c r="O846" s="74"/>
      <c r="P846" s="23"/>
      <c r="Q846" s="23"/>
      <c r="R846" s="23"/>
      <c r="S846" s="74"/>
      <c r="T846" s="74"/>
      <c r="U846" s="74"/>
      <c r="V846" s="23"/>
      <c r="W846" s="23"/>
      <c r="X846" s="23"/>
      <c r="Y846" s="23"/>
      <c r="Z846" s="4"/>
    </row>
    <row r="847" spans="1:26" ht="23.25">
      <c r="A847" s="4"/>
      <c r="B847" s="57"/>
      <c r="C847" s="57"/>
      <c r="D847" s="57"/>
      <c r="E847" s="57"/>
      <c r="F847" s="57"/>
      <c r="G847" s="57"/>
      <c r="H847" s="57"/>
      <c r="I847" s="64"/>
      <c r="J847" s="53" t="s">
        <v>49</v>
      </c>
      <c r="K847" s="54"/>
      <c r="L847" s="74"/>
      <c r="M847" s="23"/>
      <c r="N847" s="74">
        <v>335.7</v>
      </c>
      <c r="O847" s="74"/>
      <c r="P847" s="23"/>
      <c r="Q847" s="23">
        <f>SUM(L847:P847)</f>
        <v>335.7</v>
      </c>
      <c r="R847" s="23"/>
      <c r="S847" s="74"/>
      <c r="T847" s="74"/>
      <c r="U847" s="74"/>
      <c r="V847" s="23">
        <f>SUM(R847:U847)</f>
        <v>0</v>
      </c>
      <c r="W847" s="23">
        <f>SUM(Q847+V847)</f>
        <v>335.7</v>
      </c>
      <c r="X847" s="23">
        <f>(Q847/W847)*100</f>
        <v>100</v>
      </c>
      <c r="Y847" s="23">
        <f>(V847/W847)*100</f>
        <v>0</v>
      </c>
      <c r="Z847" s="4"/>
    </row>
    <row r="848" spans="1:26" ht="23.25">
      <c r="A848" s="4"/>
      <c r="B848" s="57"/>
      <c r="C848" s="58"/>
      <c r="D848" s="58"/>
      <c r="E848" s="58"/>
      <c r="F848" s="58"/>
      <c r="G848" s="58"/>
      <c r="H848" s="58"/>
      <c r="I848" s="53"/>
      <c r="J848" s="53" t="s">
        <v>50</v>
      </c>
      <c r="K848" s="54"/>
      <c r="L848" s="21"/>
      <c r="M848" s="21"/>
      <c r="N848" s="21">
        <v>330.1</v>
      </c>
      <c r="O848" s="21"/>
      <c r="P848" s="21"/>
      <c r="Q848" s="21">
        <f>SUM(L848:P848)</f>
        <v>330.1</v>
      </c>
      <c r="R848" s="21"/>
      <c r="S848" s="21"/>
      <c r="T848" s="21"/>
      <c r="U848" s="21"/>
      <c r="V848" s="21">
        <f>SUM(R848:U848)</f>
        <v>0</v>
      </c>
      <c r="W848" s="21">
        <f>SUM(Q848+V848)</f>
        <v>330.1</v>
      </c>
      <c r="X848" s="21">
        <f>(Q848/W848)*100</f>
        <v>100</v>
      </c>
      <c r="Y848" s="21">
        <f>(V848/W848)*100</f>
        <v>0</v>
      </c>
      <c r="Z848" s="4"/>
    </row>
    <row r="849" spans="1:26" ht="23.25">
      <c r="A849" s="4"/>
      <c r="B849" s="57"/>
      <c r="C849" s="57"/>
      <c r="D849" s="57"/>
      <c r="E849" s="57"/>
      <c r="F849" s="57"/>
      <c r="G849" s="57"/>
      <c r="H849" s="57"/>
      <c r="I849" s="64"/>
      <c r="J849" s="53" t="s">
        <v>51</v>
      </c>
      <c r="K849" s="54"/>
      <c r="L849" s="74"/>
      <c r="M849" s="23"/>
      <c r="N849" s="74">
        <v>159.1</v>
      </c>
      <c r="O849" s="74"/>
      <c r="P849" s="23"/>
      <c r="Q849" s="23">
        <f>SUM(L849:P849)</f>
        <v>159.1</v>
      </c>
      <c r="R849" s="23"/>
      <c r="S849" s="74"/>
      <c r="T849" s="74"/>
      <c r="U849" s="74"/>
      <c r="V849" s="23">
        <f>SUM(R849:U849)</f>
        <v>0</v>
      </c>
      <c r="W849" s="23">
        <f>SUM(Q849+V849)</f>
        <v>159.1</v>
      </c>
      <c r="X849" s="23">
        <f>(Q849/W849)*100</f>
        <v>100</v>
      </c>
      <c r="Y849" s="23">
        <f>(V849/W849)*100</f>
        <v>0</v>
      </c>
      <c r="Z849" s="4"/>
    </row>
    <row r="850" spans="1:26" ht="23.25">
      <c r="A850" s="4"/>
      <c r="B850" s="57"/>
      <c r="C850" s="57"/>
      <c r="D850" s="57"/>
      <c r="E850" s="57"/>
      <c r="F850" s="57"/>
      <c r="G850" s="57"/>
      <c r="H850" s="57"/>
      <c r="I850" s="64"/>
      <c r="J850" s="53" t="s">
        <v>52</v>
      </c>
      <c r="K850" s="54"/>
      <c r="L850" s="74"/>
      <c r="M850" s="23"/>
      <c r="N850" s="74">
        <f>(N849/N847)*100</f>
        <v>47.39350610664283</v>
      </c>
      <c r="O850" s="74"/>
      <c r="P850" s="23"/>
      <c r="Q850" s="23">
        <f>(Q849/Q847)*100</f>
        <v>47.39350610664283</v>
      </c>
      <c r="R850" s="23"/>
      <c r="S850" s="74"/>
      <c r="T850" s="74"/>
      <c r="U850" s="74"/>
      <c r="V850" s="23"/>
      <c r="W850" s="23">
        <f>(W849/W847)*100</f>
        <v>47.39350610664283</v>
      </c>
      <c r="X850" s="23"/>
      <c r="Y850" s="23"/>
      <c r="Z850" s="4"/>
    </row>
    <row r="851" spans="1:26" ht="23.25">
      <c r="A851" s="4"/>
      <c r="B851" s="57"/>
      <c r="C851" s="57"/>
      <c r="D851" s="57"/>
      <c r="E851" s="57"/>
      <c r="F851" s="57"/>
      <c r="G851" s="57"/>
      <c r="H851" s="57"/>
      <c r="I851" s="64"/>
      <c r="J851" s="53" t="s">
        <v>53</v>
      </c>
      <c r="K851" s="54"/>
      <c r="L851" s="74"/>
      <c r="M851" s="23"/>
      <c r="N851" s="74">
        <f>(N849/N848)*100</f>
        <v>48.19751590427143</v>
      </c>
      <c r="O851" s="74"/>
      <c r="P851" s="23"/>
      <c r="Q851" s="23">
        <f>(Q849/Q848)*100</f>
        <v>48.19751590427143</v>
      </c>
      <c r="R851" s="23"/>
      <c r="S851" s="74"/>
      <c r="T851" s="74"/>
      <c r="U851" s="74"/>
      <c r="V851" s="23"/>
      <c r="W851" s="23">
        <f>(W849/W848)*100</f>
        <v>48.19751590427143</v>
      </c>
      <c r="X851" s="23"/>
      <c r="Y851" s="23"/>
      <c r="Z851" s="4"/>
    </row>
    <row r="852" spans="1:26" ht="23.25">
      <c r="A852" s="4"/>
      <c r="B852" s="57"/>
      <c r="C852" s="57"/>
      <c r="D852" s="57"/>
      <c r="E852" s="57"/>
      <c r="F852" s="57"/>
      <c r="G852" s="57"/>
      <c r="H852" s="57"/>
      <c r="I852" s="64"/>
      <c r="J852" s="53"/>
      <c r="K852" s="54"/>
      <c r="L852" s="74"/>
      <c r="M852" s="23"/>
      <c r="N852" s="74"/>
      <c r="O852" s="74"/>
      <c r="P852" s="23"/>
      <c r="Q852" s="23"/>
      <c r="R852" s="23"/>
      <c r="S852" s="74"/>
      <c r="T852" s="74"/>
      <c r="U852" s="74"/>
      <c r="V852" s="23"/>
      <c r="W852" s="23"/>
      <c r="X852" s="23"/>
      <c r="Y852" s="23"/>
      <c r="Z852" s="4"/>
    </row>
    <row r="853" spans="1:26" ht="23.25">
      <c r="A853" s="4"/>
      <c r="B853" s="57"/>
      <c r="C853" s="57"/>
      <c r="D853" s="57"/>
      <c r="E853" s="57"/>
      <c r="F853" s="57"/>
      <c r="G853" s="57" t="s">
        <v>257</v>
      </c>
      <c r="H853" s="57"/>
      <c r="I853" s="64"/>
      <c r="J853" s="53" t="s">
        <v>258</v>
      </c>
      <c r="K853" s="54"/>
      <c r="L853" s="74"/>
      <c r="M853" s="23"/>
      <c r="N853" s="74"/>
      <c r="O853" s="74"/>
      <c r="P853" s="23"/>
      <c r="Q853" s="23"/>
      <c r="R853" s="23"/>
      <c r="S853" s="74"/>
      <c r="T853" s="74"/>
      <c r="U853" s="74"/>
      <c r="V853" s="23"/>
      <c r="W853" s="23"/>
      <c r="X853" s="23"/>
      <c r="Y853" s="23"/>
      <c r="Z853" s="4"/>
    </row>
    <row r="854" spans="1:26" ht="23.25">
      <c r="A854" s="4"/>
      <c r="B854" s="57"/>
      <c r="C854" s="57"/>
      <c r="D854" s="57"/>
      <c r="E854" s="57"/>
      <c r="F854" s="57"/>
      <c r="G854" s="57"/>
      <c r="H854" s="57"/>
      <c r="I854" s="64"/>
      <c r="J854" s="53" t="s">
        <v>49</v>
      </c>
      <c r="K854" s="54"/>
      <c r="L854" s="74"/>
      <c r="M854" s="23"/>
      <c r="N854" s="74">
        <v>179</v>
      </c>
      <c r="O854" s="74"/>
      <c r="P854" s="23"/>
      <c r="Q854" s="23">
        <f>SUM(L854:P854)</f>
        <v>179</v>
      </c>
      <c r="R854" s="23"/>
      <c r="S854" s="74"/>
      <c r="T854" s="74"/>
      <c r="U854" s="74"/>
      <c r="V854" s="23">
        <f>SUM(R854:U854)</f>
        <v>0</v>
      </c>
      <c r="W854" s="23">
        <f>SUM(Q854+V854)</f>
        <v>179</v>
      </c>
      <c r="X854" s="23">
        <f>(Q854/W854)*100</f>
        <v>100</v>
      </c>
      <c r="Y854" s="23">
        <f>(V854/W854)*100</f>
        <v>0</v>
      </c>
      <c r="Z854" s="4"/>
    </row>
    <row r="855" spans="1:26" ht="23.25">
      <c r="A855" s="4"/>
      <c r="B855" s="65"/>
      <c r="C855" s="65"/>
      <c r="D855" s="65"/>
      <c r="E855" s="65"/>
      <c r="F855" s="65"/>
      <c r="G855" s="65"/>
      <c r="H855" s="65"/>
      <c r="I855" s="66"/>
      <c r="J855" s="62"/>
      <c r="K855" s="63"/>
      <c r="L855" s="75"/>
      <c r="M855" s="76"/>
      <c r="N855" s="75"/>
      <c r="O855" s="75"/>
      <c r="P855" s="76"/>
      <c r="Q855" s="76"/>
      <c r="R855" s="76"/>
      <c r="S855" s="75"/>
      <c r="T855" s="75"/>
      <c r="U855" s="75"/>
      <c r="V855" s="76"/>
      <c r="W855" s="76"/>
      <c r="X855" s="76"/>
      <c r="Y855" s="76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414</v>
      </c>
      <c r="Z857" s="4"/>
    </row>
    <row r="858" spans="1:26" ht="23.25">
      <c r="A858" s="4"/>
      <c r="B858" s="67" t="s">
        <v>40</v>
      </c>
      <c r="C858" s="68"/>
      <c r="D858" s="68"/>
      <c r="E858" s="68"/>
      <c r="F858" s="68"/>
      <c r="G858" s="68"/>
      <c r="H858" s="69"/>
      <c r="I858" s="10"/>
      <c r="J858" s="11"/>
      <c r="K858" s="12"/>
      <c r="L858" s="13" t="s">
        <v>1</v>
      </c>
      <c r="M858" s="13"/>
      <c r="N858" s="13"/>
      <c r="O858" s="13"/>
      <c r="P858" s="13"/>
      <c r="Q858" s="13"/>
      <c r="R858" s="14" t="s">
        <v>2</v>
      </c>
      <c r="S858" s="13"/>
      <c r="T858" s="13"/>
      <c r="U858" s="13"/>
      <c r="V858" s="15"/>
      <c r="W858" s="13" t="s">
        <v>42</v>
      </c>
      <c r="X858" s="13"/>
      <c r="Y858" s="16"/>
      <c r="Z858" s="4"/>
    </row>
    <row r="859" spans="1:26" ht="23.25">
      <c r="A859" s="4"/>
      <c r="B859" s="17" t="s">
        <v>41</v>
      </c>
      <c r="C859" s="18"/>
      <c r="D859" s="18"/>
      <c r="E859" s="18"/>
      <c r="F859" s="18"/>
      <c r="G859" s="18"/>
      <c r="H859" s="70"/>
      <c r="I859" s="19"/>
      <c r="J859" s="20"/>
      <c r="K859" s="21"/>
      <c r="L859" s="22"/>
      <c r="M859" s="23"/>
      <c r="N859" s="24"/>
      <c r="O859" s="25" t="s">
        <v>3</v>
      </c>
      <c r="P859" s="26"/>
      <c r="Q859" s="27"/>
      <c r="R859" s="28" t="s">
        <v>3</v>
      </c>
      <c r="S859" s="24"/>
      <c r="T859" s="22"/>
      <c r="U859" s="29"/>
      <c r="V859" s="27"/>
      <c r="W859" s="27"/>
      <c r="X859" s="30" t="s">
        <v>4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5</v>
      </c>
      <c r="K860" s="21"/>
      <c r="L860" s="34" t="s">
        <v>6</v>
      </c>
      <c r="M860" s="35" t="s">
        <v>7</v>
      </c>
      <c r="N860" s="36" t="s">
        <v>6</v>
      </c>
      <c r="O860" s="34" t="s">
        <v>8</v>
      </c>
      <c r="P860" s="26" t="s">
        <v>9</v>
      </c>
      <c r="Q860" s="23"/>
      <c r="R860" s="37" t="s">
        <v>8</v>
      </c>
      <c r="S860" s="35" t="s">
        <v>10</v>
      </c>
      <c r="T860" s="34" t="s">
        <v>11</v>
      </c>
      <c r="U860" s="29" t="s">
        <v>12</v>
      </c>
      <c r="V860" s="27"/>
      <c r="W860" s="27"/>
      <c r="X860" s="27"/>
      <c r="Y860" s="35"/>
      <c r="Z860" s="4"/>
    </row>
    <row r="861" spans="1:26" ht="23.25">
      <c r="A861" s="4"/>
      <c r="B861" s="38" t="s">
        <v>31</v>
      </c>
      <c r="C861" s="38" t="s">
        <v>32</v>
      </c>
      <c r="D861" s="38" t="s">
        <v>33</v>
      </c>
      <c r="E861" s="38" t="s">
        <v>34</v>
      </c>
      <c r="F861" s="38" t="s">
        <v>35</v>
      </c>
      <c r="G861" s="38" t="s">
        <v>36</v>
      </c>
      <c r="H861" s="38" t="s">
        <v>39</v>
      </c>
      <c r="I861" s="19"/>
      <c r="J861" s="39"/>
      <c r="K861" s="21"/>
      <c r="L861" s="34" t="s">
        <v>13</v>
      </c>
      <c r="M861" s="35" t="s">
        <v>14</v>
      </c>
      <c r="N861" s="36" t="s">
        <v>15</v>
      </c>
      <c r="O861" s="34" t="s">
        <v>16</v>
      </c>
      <c r="P861" s="26" t="s">
        <v>17</v>
      </c>
      <c r="Q861" s="35" t="s">
        <v>18</v>
      </c>
      <c r="R861" s="37" t="s">
        <v>16</v>
      </c>
      <c r="S861" s="35" t="s">
        <v>19</v>
      </c>
      <c r="T861" s="34" t="s">
        <v>20</v>
      </c>
      <c r="U861" s="29" t="s">
        <v>21</v>
      </c>
      <c r="V861" s="26" t="s">
        <v>18</v>
      </c>
      <c r="W861" s="26" t="s">
        <v>22</v>
      </c>
      <c r="X861" s="26" t="s">
        <v>23</v>
      </c>
      <c r="Y861" s="35" t="s">
        <v>24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25</v>
      </c>
      <c r="P862" s="47"/>
      <c r="Q862" s="48"/>
      <c r="R862" s="49" t="s">
        <v>25</v>
      </c>
      <c r="S862" s="44" t="s">
        <v>26</v>
      </c>
      <c r="T862" s="43"/>
      <c r="U862" s="50" t="s">
        <v>27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4"/>
      <c r="J863" s="53"/>
      <c r="K863" s="54"/>
      <c r="L863" s="22"/>
      <c r="M863" s="23"/>
      <c r="N863" s="24"/>
      <c r="O863" s="3"/>
      <c r="P863" s="27"/>
      <c r="Q863" s="27"/>
      <c r="R863" s="23"/>
      <c r="S863" s="24"/>
      <c r="T863" s="22"/>
      <c r="U863" s="73"/>
      <c r="V863" s="27"/>
      <c r="W863" s="27"/>
      <c r="X863" s="27"/>
      <c r="Y863" s="23"/>
      <c r="Z863" s="4"/>
    </row>
    <row r="864" spans="1:26" ht="23.25">
      <c r="A864" s="4"/>
      <c r="B864" s="51" t="s">
        <v>47</v>
      </c>
      <c r="C864" s="51" t="s">
        <v>54</v>
      </c>
      <c r="D864" s="51" t="s">
        <v>56</v>
      </c>
      <c r="E864" s="51"/>
      <c r="F864" s="51" t="s">
        <v>125</v>
      </c>
      <c r="G864" s="51" t="s">
        <v>257</v>
      </c>
      <c r="H864" s="51"/>
      <c r="I864" s="64"/>
      <c r="J864" s="55" t="s">
        <v>50</v>
      </c>
      <c r="K864" s="56"/>
      <c r="L864" s="74"/>
      <c r="M864" s="74"/>
      <c r="N864" s="74">
        <v>135.4</v>
      </c>
      <c r="O864" s="74"/>
      <c r="P864" s="74"/>
      <c r="Q864" s="74">
        <f>SUM(L864:P864)</f>
        <v>135.4</v>
      </c>
      <c r="R864" s="74"/>
      <c r="S864" s="74"/>
      <c r="T864" s="74"/>
      <c r="U864" s="77"/>
      <c r="V864" s="23">
        <f>SUM(R864:U864)</f>
        <v>0</v>
      </c>
      <c r="W864" s="23">
        <f>SUM(Q864+V864)</f>
        <v>135.4</v>
      </c>
      <c r="X864" s="23">
        <f>(Q864/W864)*100</f>
        <v>100</v>
      </c>
      <c r="Y864" s="23">
        <f>(V864/W864)*100</f>
        <v>0</v>
      </c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4"/>
      <c r="J865" s="55" t="s">
        <v>51</v>
      </c>
      <c r="K865" s="56"/>
      <c r="L865" s="74"/>
      <c r="M865" s="74"/>
      <c r="N865" s="74">
        <v>135.4</v>
      </c>
      <c r="O865" s="74"/>
      <c r="P865" s="74"/>
      <c r="Q865" s="74">
        <f>SUM(L865:P865)</f>
        <v>135.4</v>
      </c>
      <c r="R865" s="74"/>
      <c r="S865" s="74"/>
      <c r="T865" s="74"/>
      <c r="U865" s="74"/>
      <c r="V865" s="23">
        <f>SUM(R865:U865)</f>
        <v>0</v>
      </c>
      <c r="W865" s="23">
        <f>SUM(Q865+V865)</f>
        <v>135.4</v>
      </c>
      <c r="X865" s="23">
        <f>(Q865/W865)*100</f>
        <v>100</v>
      </c>
      <c r="Y865" s="23">
        <f>(V865/W865)*100</f>
        <v>0</v>
      </c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4"/>
      <c r="J866" s="53" t="s">
        <v>52</v>
      </c>
      <c r="K866" s="54"/>
      <c r="L866" s="74"/>
      <c r="M866" s="74"/>
      <c r="N866" s="74">
        <f>(N865/N854)*100</f>
        <v>75.64245810055866</v>
      </c>
      <c r="O866" s="74"/>
      <c r="P866" s="74"/>
      <c r="Q866" s="23">
        <f>(Q865/Q854)*100</f>
        <v>75.64245810055866</v>
      </c>
      <c r="R866" s="74"/>
      <c r="S866" s="74"/>
      <c r="T866" s="74"/>
      <c r="U866" s="74"/>
      <c r="V866" s="23"/>
      <c r="W866" s="23">
        <f>(W865/W854)*100</f>
        <v>75.64245810055866</v>
      </c>
      <c r="X866" s="23"/>
      <c r="Y866" s="23"/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/>
      <c r="I867" s="64"/>
      <c r="J867" s="53" t="s">
        <v>53</v>
      </c>
      <c r="K867" s="54"/>
      <c r="L867" s="74"/>
      <c r="M867" s="23"/>
      <c r="N867" s="74">
        <f>(N865/N864)*100</f>
        <v>100</v>
      </c>
      <c r="O867" s="74"/>
      <c r="P867" s="23"/>
      <c r="Q867" s="23">
        <f>(Q865/Q864)*100</f>
        <v>100</v>
      </c>
      <c r="R867" s="23"/>
      <c r="S867" s="74"/>
      <c r="T867" s="74"/>
      <c r="U867" s="74"/>
      <c r="V867" s="23"/>
      <c r="W867" s="23">
        <f>(W865/W864)*100</f>
        <v>100</v>
      </c>
      <c r="X867" s="23"/>
      <c r="Y867" s="23"/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4"/>
      <c r="J868" s="53"/>
      <c r="K868" s="54"/>
      <c r="L868" s="74"/>
      <c r="M868" s="23"/>
      <c r="N868" s="74"/>
      <c r="O868" s="74"/>
      <c r="P868" s="23"/>
      <c r="Q868" s="23"/>
      <c r="R868" s="23"/>
      <c r="S868" s="74"/>
      <c r="T868" s="74"/>
      <c r="U868" s="74"/>
      <c r="V868" s="23"/>
      <c r="W868" s="23"/>
      <c r="X868" s="23"/>
      <c r="Y868" s="23"/>
      <c r="Z868" s="4"/>
    </row>
    <row r="869" spans="1:26" ht="23.25">
      <c r="A869" s="4"/>
      <c r="B869" s="51"/>
      <c r="C869" s="51"/>
      <c r="D869" s="51"/>
      <c r="E869" s="51"/>
      <c r="F869" s="51"/>
      <c r="G869" s="51" t="s">
        <v>259</v>
      </c>
      <c r="H869" s="51"/>
      <c r="I869" s="64"/>
      <c r="J869" s="53" t="s">
        <v>260</v>
      </c>
      <c r="K869" s="54"/>
      <c r="L869" s="74"/>
      <c r="M869" s="23"/>
      <c r="N869" s="74"/>
      <c r="O869" s="74"/>
      <c r="P869" s="23"/>
      <c r="Q869" s="23"/>
      <c r="R869" s="23"/>
      <c r="S869" s="74"/>
      <c r="T869" s="74"/>
      <c r="U869" s="74"/>
      <c r="V869" s="23"/>
      <c r="W869" s="23"/>
      <c r="X869" s="23"/>
      <c r="Y869" s="23"/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4"/>
      <c r="J870" s="53" t="s">
        <v>49</v>
      </c>
      <c r="K870" s="54"/>
      <c r="L870" s="74"/>
      <c r="M870" s="23"/>
      <c r="N870" s="74">
        <v>671.4</v>
      </c>
      <c r="O870" s="74"/>
      <c r="P870" s="23"/>
      <c r="Q870" s="23">
        <f>SUM(L870:P870)</f>
        <v>671.4</v>
      </c>
      <c r="R870" s="23"/>
      <c r="S870" s="74"/>
      <c r="T870" s="74"/>
      <c r="U870" s="74"/>
      <c r="V870" s="23">
        <f>SUM(R870:U870)</f>
        <v>0</v>
      </c>
      <c r="W870" s="23">
        <f>SUM(Q870+V870)</f>
        <v>671.4</v>
      </c>
      <c r="X870" s="23">
        <f>(Q870/W870)*100</f>
        <v>100</v>
      </c>
      <c r="Y870" s="23">
        <f>(V870/W870)*100</f>
        <v>0</v>
      </c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/>
      <c r="I871" s="64"/>
      <c r="J871" s="53" t="s">
        <v>50</v>
      </c>
      <c r="K871" s="54"/>
      <c r="L871" s="74"/>
      <c r="M871" s="23"/>
      <c r="N871" s="74">
        <v>824</v>
      </c>
      <c r="O871" s="74"/>
      <c r="P871" s="23"/>
      <c r="Q871" s="23">
        <f>SUM(L871:P871)</f>
        <v>824</v>
      </c>
      <c r="R871" s="23"/>
      <c r="S871" s="74"/>
      <c r="T871" s="74"/>
      <c r="U871" s="74"/>
      <c r="V871" s="23">
        <f>SUM(R871:U871)</f>
        <v>0</v>
      </c>
      <c r="W871" s="23">
        <f>SUM(Q871+V871)</f>
        <v>824</v>
      </c>
      <c r="X871" s="23">
        <f>(Q871/W871)*100</f>
        <v>100</v>
      </c>
      <c r="Y871" s="23">
        <f>(V871/W871)*100</f>
        <v>0</v>
      </c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4"/>
      <c r="J872" s="53" t="s">
        <v>51</v>
      </c>
      <c r="K872" s="54"/>
      <c r="L872" s="74"/>
      <c r="M872" s="23"/>
      <c r="N872" s="74">
        <v>718.2</v>
      </c>
      <c r="O872" s="74"/>
      <c r="P872" s="23"/>
      <c r="Q872" s="23">
        <f>SUM(L872:P872)</f>
        <v>718.2</v>
      </c>
      <c r="R872" s="23"/>
      <c r="S872" s="74"/>
      <c r="T872" s="74"/>
      <c r="U872" s="74"/>
      <c r="V872" s="23">
        <f>SUM(R872:U872)</f>
        <v>0</v>
      </c>
      <c r="W872" s="23">
        <f>SUM(Q872+V872)</f>
        <v>718.2</v>
      </c>
      <c r="X872" s="23">
        <f>(Q872/W872)*100</f>
        <v>100</v>
      </c>
      <c r="Y872" s="23">
        <f>(V872/W872)*100</f>
        <v>0</v>
      </c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4"/>
      <c r="J873" s="53" t="s">
        <v>52</v>
      </c>
      <c r="K873" s="54"/>
      <c r="L873" s="74"/>
      <c r="M873" s="23"/>
      <c r="N873" s="74">
        <f>(N872/N870)*100</f>
        <v>106.97050938337802</v>
      </c>
      <c r="O873" s="74"/>
      <c r="P873" s="23"/>
      <c r="Q873" s="23">
        <f>(Q872/Q870)*100</f>
        <v>106.97050938337802</v>
      </c>
      <c r="R873" s="23"/>
      <c r="S873" s="74"/>
      <c r="T873" s="74"/>
      <c r="U873" s="74"/>
      <c r="V873" s="23"/>
      <c r="W873" s="23">
        <f>(W872/W870)*100</f>
        <v>106.97050938337802</v>
      </c>
      <c r="X873" s="23"/>
      <c r="Y873" s="23"/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4"/>
      <c r="J874" s="53" t="s">
        <v>53</v>
      </c>
      <c r="K874" s="54"/>
      <c r="L874" s="74"/>
      <c r="M874" s="23"/>
      <c r="N874" s="74">
        <f>(N872/N871)*100</f>
        <v>87.1601941747573</v>
      </c>
      <c r="O874" s="74"/>
      <c r="P874" s="23"/>
      <c r="Q874" s="23">
        <f>(Q872/Q871)*100</f>
        <v>87.1601941747573</v>
      </c>
      <c r="R874" s="23"/>
      <c r="S874" s="74"/>
      <c r="T874" s="74"/>
      <c r="U874" s="74"/>
      <c r="V874" s="23"/>
      <c r="W874" s="23">
        <f>(W872/W871)*100</f>
        <v>87.1601941747573</v>
      </c>
      <c r="X874" s="23"/>
      <c r="Y874" s="23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4"/>
      <c r="J875" s="53"/>
      <c r="K875" s="54"/>
      <c r="L875" s="74"/>
      <c r="M875" s="23"/>
      <c r="N875" s="74"/>
      <c r="O875" s="74"/>
      <c r="P875" s="23"/>
      <c r="Q875" s="23"/>
      <c r="R875" s="23"/>
      <c r="S875" s="74"/>
      <c r="T875" s="74"/>
      <c r="U875" s="74"/>
      <c r="V875" s="23"/>
      <c r="W875" s="23"/>
      <c r="X875" s="23"/>
      <c r="Y875" s="23"/>
      <c r="Z875" s="4"/>
    </row>
    <row r="876" spans="1:26" ht="23.25">
      <c r="A876" s="4"/>
      <c r="B876" s="51"/>
      <c r="C876" s="51"/>
      <c r="D876" s="51"/>
      <c r="E876" s="51"/>
      <c r="F876" s="51"/>
      <c r="G876" s="51" t="s">
        <v>261</v>
      </c>
      <c r="H876" s="51"/>
      <c r="I876" s="64"/>
      <c r="J876" s="53" t="s">
        <v>262</v>
      </c>
      <c r="K876" s="54"/>
      <c r="L876" s="74"/>
      <c r="M876" s="23"/>
      <c r="N876" s="74"/>
      <c r="O876" s="74"/>
      <c r="P876" s="23"/>
      <c r="Q876" s="23"/>
      <c r="R876" s="23"/>
      <c r="S876" s="74"/>
      <c r="T876" s="74"/>
      <c r="U876" s="74"/>
      <c r="V876" s="23"/>
      <c r="W876" s="23"/>
      <c r="X876" s="23"/>
      <c r="Y876" s="23"/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4"/>
      <c r="J877" s="53" t="s">
        <v>263</v>
      </c>
      <c r="K877" s="54"/>
      <c r="L877" s="74"/>
      <c r="M877" s="23"/>
      <c r="N877" s="74"/>
      <c r="O877" s="74"/>
      <c r="P877" s="23"/>
      <c r="Q877" s="23"/>
      <c r="R877" s="23"/>
      <c r="S877" s="74"/>
      <c r="T877" s="74"/>
      <c r="U877" s="74"/>
      <c r="V877" s="23"/>
      <c r="W877" s="23"/>
      <c r="X877" s="23"/>
      <c r="Y877" s="23"/>
      <c r="Z877" s="4"/>
    </row>
    <row r="878" spans="1:26" ht="23.25">
      <c r="A878" s="4"/>
      <c r="B878" s="57"/>
      <c r="C878" s="58"/>
      <c r="D878" s="58"/>
      <c r="E878" s="58"/>
      <c r="F878" s="58"/>
      <c r="G878" s="58"/>
      <c r="H878" s="58"/>
      <c r="I878" s="53"/>
      <c r="J878" s="53" t="s">
        <v>264</v>
      </c>
      <c r="K878" s="54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4"/>
      <c r="J879" s="53" t="s">
        <v>49</v>
      </c>
      <c r="K879" s="54"/>
      <c r="L879" s="74"/>
      <c r="M879" s="23"/>
      <c r="N879" s="74">
        <v>559.5</v>
      </c>
      <c r="O879" s="74"/>
      <c r="P879" s="23"/>
      <c r="Q879" s="23">
        <f>SUM(L879:P879)</f>
        <v>559.5</v>
      </c>
      <c r="R879" s="23"/>
      <c r="S879" s="74"/>
      <c r="T879" s="74"/>
      <c r="U879" s="74"/>
      <c r="V879" s="23">
        <f>SUM(R879:U879)</f>
        <v>0</v>
      </c>
      <c r="W879" s="23">
        <f>SUM(Q879+V879)</f>
        <v>559.5</v>
      </c>
      <c r="X879" s="23">
        <f>(Q879/W879)*100</f>
        <v>100</v>
      </c>
      <c r="Y879" s="23">
        <f>(V879/W879)*100</f>
        <v>0</v>
      </c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4"/>
      <c r="J880" s="53" t="s">
        <v>50</v>
      </c>
      <c r="K880" s="54"/>
      <c r="L880" s="74"/>
      <c r="M880" s="23"/>
      <c r="N880" s="74"/>
      <c r="O880" s="74"/>
      <c r="P880" s="23"/>
      <c r="Q880" s="23">
        <f>SUM(L880:P880)</f>
        <v>0</v>
      </c>
      <c r="R880" s="23"/>
      <c r="S880" s="74"/>
      <c r="T880" s="74"/>
      <c r="U880" s="74"/>
      <c r="V880" s="23">
        <f>SUM(R880:U880)</f>
        <v>0</v>
      </c>
      <c r="W880" s="23">
        <f>SUM(Q880+V880)</f>
        <v>0</v>
      </c>
      <c r="X880" s="23"/>
      <c r="Y880" s="23"/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/>
      <c r="I881" s="64"/>
      <c r="J881" s="53" t="s">
        <v>51</v>
      </c>
      <c r="K881" s="54"/>
      <c r="L881" s="74"/>
      <c r="M881" s="23"/>
      <c r="N881" s="74"/>
      <c r="O881" s="74"/>
      <c r="P881" s="23"/>
      <c r="Q881" s="23">
        <f>SUM(L881:P881)</f>
        <v>0</v>
      </c>
      <c r="R881" s="23"/>
      <c r="S881" s="74"/>
      <c r="T881" s="74"/>
      <c r="U881" s="74"/>
      <c r="V881" s="23">
        <f>SUM(R881:U881)</f>
        <v>0</v>
      </c>
      <c r="W881" s="23">
        <f>SUM(Q881+V881)</f>
        <v>0</v>
      </c>
      <c r="X881" s="23"/>
      <c r="Y881" s="23"/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4"/>
      <c r="J882" s="53" t="s">
        <v>52</v>
      </c>
      <c r="K882" s="54"/>
      <c r="L882" s="74"/>
      <c r="M882" s="23"/>
      <c r="N882" s="74">
        <f>(N881/N879)*100</f>
        <v>0</v>
      </c>
      <c r="O882" s="74"/>
      <c r="P882" s="23"/>
      <c r="Q882" s="23"/>
      <c r="R882" s="23"/>
      <c r="S882" s="74"/>
      <c r="T882" s="74"/>
      <c r="U882" s="74"/>
      <c r="V882" s="23"/>
      <c r="W882" s="23"/>
      <c r="X882" s="23"/>
      <c r="Y882" s="23"/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4"/>
      <c r="J883" s="53" t="s">
        <v>53</v>
      </c>
      <c r="K883" s="54"/>
      <c r="L883" s="74"/>
      <c r="M883" s="23"/>
      <c r="N883" s="74"/>
      <c r="O883" s="74"/>
      <c r="P883" s="23"/>
      <c r="Q883" s="23"/>
      <c r="R883" s="23"/>
      <c r="S883" s="74"/>
      <c r="T883" s="74"/>
      <c r="U883" s="74"/>
      <c r="V883" s="23"/>
      <c r="W883" s="23"/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4"/>
      <c r="J884" s="53"/>
      <c r="K884" s="54"/>
      <c r="L884" s="74"/>
      <c r="M884" s="23"/>
      <c r="N884" s="74"/>
      <c r="O884" s="74"/>
      <c r="P884" s="23"/>
      <c r="Q884" s="23"/>
      <c r="R884" s="23"/>
      <c r="S884" s="74"/>
      <c r="T884" s="74"/>
      <c r="U884" s="74"/>
      <c r="V884" s="23"/>
      <c r="W884" s="23"/>
      <c r="X884" s="23"/>
      <c r="Y884" s="23"/>
      <c r="Z884" s="4"/>
    </row>
    <row r="885" spans="1:26" ht="23.25">
      <c r="A885" s="4"/>
      <c r="B885" s="51"/>
      <c r="C885" s="51"/>
      <c r="D885" s="51"/>
      <c r="E885" s="51"/>
      <c r="F885" s="51"/>
      <c r="G885" s="51" t="s">
        <v>265</v>
      </c>
      <c r="H885" s="51"/>
      <c r="I885" s="64"/>
      <c r="J885" s="53" t="s">
        <v>266</v>
      </c>
      <c r="K885" s="54"/>
      <c r="L885" s="74"/>
      <c r="M885" s="23"/>
      <c r="N885" s="74"/>
      <c r="O885" s="74"/>
      <c r="P885" s="23"/>
      <c r="Q885" s="23"/>
      <c r="R885" s="23"/>
      <c r="S885" s="74"/>
      <c r="T885" s="74"/>
      <c r="U885" s="74"/>
      <c r="V885" s="23"/>
      <c r="W885" s="23"/>
      <c r="X885" s="23"/>
      <c r="Y885" s="23"/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4"/>
      <c r="J886" s="53" t="s">
        <v>267</v>
      </c>
      <c r="K886" s="54"/>
      <c r="L886" s="74"/>
      <c r="M886" s="23"/>
      <c r="N886" s="74"/>
      <c r="O886" s="74"/>
      <c r="P886" s="23"/>
      <c r="Q886" s="23"/>
      <c r="R886" s="23"/>
      <c r="S886" s="74"/>
      <c r="T886" s="74"/>
      <c r="U886" s="74"/>
      <c r="V886" s="23"/>
      <c r="W886" s="23"/>
      <c r="X886" s="23"/>
      <c r="Y886" s="23"/>
      <c r="Z886" s="4"/>
    </row>
    <row r="887" spans="1:26" ht="23.25">
      <c r="A887" s="4"/>
      <c r="B887" s="57"/>
      <c r="C887" s="58"/>
      <c r="D887" s="58"/>
      <c r="E887" s="58"/>
      <c r="F887" s="58"/>
      <c r="G887" s="58"/>
      <c r="H887" s="58"/>
      <c r="I887" s="53"/>
      <c r="J887" s="53" t="s">
        <v>49</v>
      </c>
      <c r="K887" s="54"/>
      <c r="L887" s="21"/>
      <c r="M887" s="21"/>
      <c r="N887" s="21">
        <v>895.2</v>
      </c>
      <c r="O887" s="21"/>
      <c r="P887" s="21"/>
      <c r="Q887" s="21">
        <f>SUM(L887:P887)</f>
        <v>895.2</v>
      </c>
      <c r="R887" s="21"/>
      <c r="S887" s="21"/>
      <c r="T887" s="21"/>
      <c r="U887" s="21"/>
      <c r="V887" s="21">
        <f>SUM(R887:U887)</f>
        <v>0</v>
      </c>
      <c r="W887" s="21">
        <f>SUM(Q887+V887)</f>
        <v>895.2</v>
      </c>
      <c r="X887" s="21">
        <f>(Q887/W887)*100</f>
        <v>100</v>
      </c>
      <c r="Y887" s="21">
        <f>(V887/W887)*100</f>
        <v>0</v>
      </c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4"/>
      <c r="J888" s="53" t="s">
        <v>50</v>
      </c>
      <c r="K888" s="54"/>
      <c r="L888" s="74"/>
      <c r="M888" s="23"/>
      <c r="N888" s="74">
        <v>109.7</v>
      </c>
      <c r="O888" s="74"/>
      <c r="P888" s="23"/>
      <c r="Q888" s="23">
        <f>SUM(L888:P888)</f>
        <v>109.7</v>
      </c>
      <c r="R888" s="23"/>
      <c r="S888" s="74"/>
      <c r="T888" s="74"/>
      <c r="U888" s="74"/>
      <c r="V888" s="23">
        <f>SUM(R888:U888)</f>
        <v>0</v>
      </c>
      <c r="W888" s="23">
        <f>SUM(Q888+V888)</f>
        <v>109.7</v>
      </c>
      <c r="X888" s="23">
        <f>(Q888/W888)*100</f>
        <v>100</v>
      </c>
      <c r="Y888" s="23">
        <f>(V888/W888)*100</f>
        <v>0</v>
      </c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4"/>
      <c r="J889" s="53" t="s">
        <v>51</v>
      </c>
      <c r="K889" s="54"/>
      <c r="L889" s="74"/>
      <c r="M889" s="23"/>
      <c r="N889" s="74">
        <v>63.4</v>
      </c>
      <c r="O889" s="74"/>
      <c r="P889" s="23"/>
      <c r="Q889" s="23">
        <f>SUM(L889:P889)</f>
        <v>63.4</v>
      </c>
      <c r="R889" s="23"/>
      <c r="S889" s="74"/>
      <c r="T889" s="74"/>
      <c r="U889" s="74"/>
      <c r="V889" s="23">
        <f>SUM(R889:U889)</f>
        <v>0</v>
      </c>
      <c r="W889" s="23">
        <f>SUM(Q889+V889)</f>
        <v>63.4</v>
      </c>
      <c r="X889" s="23">
        <f>(Q889/W889)*100</f>
        <v>100</v>
      </c>
      <c r="Y889" s="23">
        <f>(V889/W889)*100</f>
        <v>0</v>
      </c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4"/>
      <c r="J890" s="53" t="s">
        <v>52</v>
      </c>
      <c r="K890" s="54"/>
      <c r="L890" s="74"/>
      <c r="M890" s="23"/>
      <c r="N890" s="74">
        <f>(N889/N887)*100</f>
        <v>7.082216264521894</v>
      </c>
      <c r="O890" s="74"/>
      <c r="P890" s="23"/>
      <c r="Q890" s="23">
        <f>(Q889/Q887)*100</f>
        <v>7.082216264521894</v>
      </c>
      <c r="R890" s="23"/>
      <c r="S890" s="74"/>
      <c r="T890" s="74"/>
      <c r="U890" s="74"/>
      <c r="V890" s="23"/>
      <c r="W890" s="23">
        <f>(W889/W887)*100</f>
        <v>7.082216264521894</v>
      </c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4"/>
      <c r="J891" s="53" t="s">
        <v>53</v>
      </c>
      <c r="K891" s="54"/>
      <c r="L891" s="74"/>
      <c r="M891" s="23"/>
      <c r="N891" s="74">
        <f>(N889/N888)*100</f>
        <v>57.79398359161348</v>
      </c>
      <c r="O891" s="74"/>
      <c r="P891" s="23"/>
      <c r="Q891" s="23">
        <f>(Q889/Q888)*100</f>
        <v>57.79398359161348</v>
      </c>
      <c r="R891" s="23"/>
      <c r="S891" s="74"/>
      <c r="T891" s="74"/>
      <c r="U891" s="74"/>
      <c r="V891" s="23"/>
      <c r="W891" s="23">
        <f>(W889/W888)*100</f>
        <v>57.79398359161348</v>
      </c>
      <c r="X891" s="23"/>
      <c r="Y891" s="23"/>
      <c r="Z891" s="4"/>
    </row>
    <row r="892" spans="1:26" ht="23.25">
      <c r="A892" s="4"/>
      <c r="B892" s="57"/>
      <c r="C892" s="57"/>
      <c r="D892" s="57"/>
      <c r="E892" s="57"/>
      <c r="F892" s="57"/>
      <c r="G892" s="57"/>
      <c r="H892" s="57"/>
      <c r="I892" s="64"/>
      <c r="J892" s="53"/>
      <c r="K892" s="54"/>
      <c r="L892" s="74"/>
      <c r="M892" s="23"/>
      <c r="N892" s="74"/>
      <c r="O892" s="74"/>
      <c r="P892" s="23"/>
      <c r="Q892" s="23"/>
      <c r="R892" s="23"/>
      <c r="S892" s="74"/>
      <c r="T892" s="74"/>
      <c r="U892" s="74"/>
      <c r="V892" s="23"/>
      <c r="W892" s="23"/>
      <c r="X892" s="23"/>
      <c r="Y892" s="23"/>
      <c r="Z892" s="4"/>
    </row>
    <row r="893" spans="1:26" ht="23.25">
      <c r="A893" s="4"/>
      <c r="B893" s="57"/>
      <c r="C893" s="58"/>
      <c r="D893" s="58"/>
      <c r="E893" s="58"/>
      <c r="F893" s="58"/>
      <c r="G893" s="58" t="s">
        <v>268</v>
      </c>
      <c r="H893" s="58"/>
      <c r="I893" s="53"/>
      <c r="J893" s="53" t="s">
        <v>269</v>
      </c>
      <c r="K893" s="54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4"/>
    </row>
    <row r="894" spans="1:26" ht="23.25">
      <c r="A894" s="4"/>
      <c r="B894" s="57"/>
      <c r="C894" s="57"/>
      <c r="D894" s="57"/>
      <c r="E894" s="57"/>
      <c r="F894" s="57"/>
      <c r="G894" s="57"/>
      <c r="H894" s="57"/>
      <c r="I894" s="64"/>
      <c r="J894" s="53" t="s">
        <v>270</v>
      </c>
      <c r="K894" s="54"/>
      <c r="L894" s="74"/>
      <c r="M894" s="23"/>
      <c r="N894" s="74"/>
      <c r="O894" s="74"/>
      <c r="P894" s="23"/>
      <c r="Q894" s="23"/>
      <c r="R894" s="23"/>
      <c r="S894" s="74"/>
      <c r="T894" s="74"/>
      <c r="U894" s="74"/>
      <c r="V894" s="23"/>
      <c r="W894" s="23"/>
      <c r="X894" s="23"/>
      <c r="Y894" s="23"/>
      <c r="Z894" s="4"/>
    </row>
    <row r="895" spans="1:26" ht="23.25">
      <c r="A895" s="4"/>
      <c r="B895" s="57"/>
      <c r="C895" s="57"/>
      <c r="D895" s="57"/>
      <c r="E895" s="57"/>
      <c r="F895" s="57"/>
      <c r="G895" s="57"/>
      <c r="H895" s="57"/>
      <c r="I895" s="64"/>
      <c r="J895" s="53" t="s">
        <v>49</v>
      </c>
      <c r="K895" s="54"/>
      <c r="L895" s="74"/>
      <c r="M895" s="23"/>
      <c r="N895" s="74">
        <v>559.5</v>
      </c>
      <c r="O895" s="74"/>
      <c r="P895" s="23"/>
      <c r="Q895" s="23">
        <f>SUM(L895:P895)</f>
        <v>559.5</v>
      </c>
      <c r="R895" s="23"/>
      <c r="S895" s="74"/>
      <c r="T895" s="74"/>
      <c r="U895" s="74"/>
      <c r="V895" s="23">
        <f>SUM(R895:U895)</f>
        <v>0</v>
      </c>
      <c r="W895" s="23">
        <f>SUM(Q895+V895)</f>
        <v>559.5</v>
      </c>
      <c r="X895" s="23">
        <f>(Q895/W895)*100</f>
        <v>100</v>
      </c>
      <c r="Y895" s="23">
        <f>(V895/W895)*100</f>
        <v>0</v>
      </c>
      <c r="Z895" s="4"/>
    </row>
    <row r="896" spans="1:26" ht="23.25">
      <c r="A896" s="4"/>
      <c r="B896" s="57"/>
      <c r="C896" s="57"/>
      <c r="D896" s="57"/>
      <c r="E896" s="57"/>
      <c r="F896" s="57"/>
      <c r="G896" s="57"/>
      <c r="H896" s="57"/>
      <c r="I896" s="64"/>
      <c r="J896" s="53" t="s">
        <v>50</v>
      </c>
      <c r="K896" s="54"/>
      <c r="L896" s="74"/>
      <c r="M896" s="23"/>
      <c r="N896" s="74"/>
      <c r="O896" s="74"/>
      <c r="P896" s="23"/>
      <c r="Q896" s="23">
        <f>SUM(L896:P896)</f>
        <v>0</v>
      </c>
      <c r="R896" s="23"/>
      <c r="S896" s="74"/>
      <c r="T896" s="74"/>
      <c r="U896" s="74"/>
      <c r="V896" s="23">
        <f>SUM(R896:U896)</f>
        <v>0</v>
      </c>
      <c r="W896" s="23">
        <f>SUM(Q896+V896)</f>
        <v>0</v>
      </c>
      <c r="X896" s="23"/>
      <c r="Y896" s="23"/>
      <c r="Z896" s="4"/>
    </row>
    <row r="897" spans="1:26" ht="23.25">
      <c r="A897" s="4"/>
      <c r="B897" s="57"/>
      <c r="C897" s="57"/>
      <c r="D897" s="57"/>
      <c r="E897" s="57"/>
      <c r="F897" s="57"/>
      <c r="G897" s="57"/>
      <c r="H897" s="57"/>
      <c r="I897" s="64"/>
      <c r="J897" s="53" t="s">
        <v>51</v>
      </c>
      <c r="K897" s="54"/>
      <c r="L897" s="74"/>
      <c r="M897" s="23"/>
      <c r="N897" s="74"/>
      <c r="O897" s="74"/>
      <c r="P897" s="23"/>
      <c r="Q897" s="23">
        <f>SUM(L897:P897)</f>
        <v>0</v>
      </c>
      <c r="R897" s="23"/>
      <c r="S897" s="74"/>
      <c r="T897" s="74"/>
      <c r="U897" s="74"/>
      <c r="V897" s="23">
        <f>SUM(R897:U897)</f>
        <v>0</v>
      </c>
      <c r="W897" s="23">
        <f>SUM(Q897+V897)</f>
        <v>0</v>
      </c>
      <c r="X897" s="23"/>
      <c r="Y897" s="23"/>
      <c r="Z897" s="4"/>
    </row>
    <row r="898" spans="1:26" ht="23.25">
      <c r="A898" s="4"/>
      <c r="B898" s="57"/>
      <c r="C898" s="57"/>
      <c r="D898" s="57"/>
      <c r="E898" s="57"/>
      <c r="F898" s="57"/>
      <c r="G898" s="57"/>
      <c r="H898" s="57"/>
      <c r="I898" s="64"/>
      <c r="J898" s="53" t="s">
        <v>52</v>
      </c>
      <c r="K898" s="54"/>
      <c r="L898" s="74"/>
      <c r="M898" s="23"/>
      <c r="N898" s="74">
        <f>(N897/N895)*100</f>
        <v>0</v>
      </c>
      <c r="O898" s="74"/>
      <c r="P898" s="23"/>
      <c r="Q898" s="23"/>
      <c r="R898" s="23"/>
      <c r="S898" s="74"/>
      <c r="T898" s="74"/>
      <c r="U898" s="74"/>
      <c r="V898" s="23"/>
      <c r="W898" s="23"/>
      <c r="X898" s="23"/>
      <c r="Y898" s="23"/>
      <c r="Z898" s="4"/>
    </row>
    <row r="899" spans="1:26" ht="23.25">
      <c r="A899" s="4"/>
      <c r="B899" s="57"/>
      <c r="C899" s="57"/>
      <c r="D899" s="57"/>
      <c r="E899" s="57"/>
      <c r="F899" s="57"/>
      <c r="G899" s="57"/>
      <c r="H899" s="57"/>
      <c r="I899" s="64"/>
      <c r="J899" s="53" t="s">
        <v>53</v>
      </c>
      <c r="K899" s="54"/>
      <c r="L899" s="74"/>
      <c r="M899" s="23"/>
      <c r="N899" s="74"/>
      <c r="O899" s="74"/>
      <c r="P899" s="23"/>
      <c r="Q899" s="23"/>
      <c r="R899" s="23"/>
      <c r="S899" s="74"/>
      <c r="T899" s="74"/>
      <c r="U899" s="74"/>
      <c r="V899" s="23"/>
      <c r="W899" s="23"/>
      <c r="X899" s="23"/>
      <c r="Y899" s="23"/>
      <c r="Z899" s="4"/>
    </row>
    <row r="900" spans="1:26" ht="23.25">
      <c r="A900" s="4"/>
      <c r="B900" s="65"/>
      <c r="C900" s="65"/>
      <c r="D900" s="65"/>
      <c r="E900" s="65"/>
      <c r="F900" s="65"/>
      <c r="G900" s="65"/>
      <c r="H900" s="65"/>
      <c r="I900" s="66"/>
      <c r="J900" s="62"/>
      <c r="K900" s="63"/>
      <c r="L900" s="75"/>
      <c r="M900" s="76"/>
      <c r="N900" s="75"/>
      <c r="O900" s="75"/>
      <c r="P900" s="76"/>
      <c r="Q900" s="76"/>
      <c r="R900" s="76"/>
      <c r="S900" s="75"/>
      <c r="T900" s="75"/>
      <c r="U900" s="75"/>
      <c r="V900" s="76"/>
      <c r="W900" s="76"/>
      <c r="X900" s="76"/>
      <c r="Y900" s="76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415</v>
      </c>
      <c r="Z902" s="4"/>
    </row>
    <row r="903" spans="1:26" ht="23.25">
      <c r="A903" s="4"/>
      <c r="B903" s="67" t="s">
        <v>40</v>
      </c>
      <c r="C903" s="68"/>
      <c r="D903" s="68"/>
      <c r="E903" s="68"/>
      <c r="F903" s="68"/>
      <c r="G903" s="68"/>
      <c r="H903" s="69"/>
      <c r="I903" s="10"/>
      <c r="J903" s="11"/>
      <c r="K903" s="12"/>
      <c r="L903" s="13" t="s">
        <v>1</v>
      </c>
      <c r="M903" s="13"/>
      <c r="N903" s="13"/>
      <c r="O903" s="13"/>
      <c r="P903" s="13"/>
      <c r="Q903" s="13"/>
      <c r="R903" s="14" t="s">
        <v>2</v>
      </c>
      <c r="S903" s="13"/>
      <c r="T903" s="13"/>
      <c r="U903" s="13"/>
      <c r="V903" s="15"/>
      <c r="W903" s="13" t="s">
        <v>42</v>
      </c>
      <c r="X903" s="13"/>
      <c r="Y903" s="16"/>
      <c r="Z903" s="4"/>
    </row>
    <row r="904" spans="1:26" ht="23.25">
      <c r="A904" s="4"/>
      <c r="B904" s="17" t="s">
        <v>41</v>
      </c>
      <c r="C904" s="18"/>
      <c r="D904" s="18"/>
      <c r="E904" s="18"/>
      <c r="F904" s="18"/>
      <c r="G904" s="18"/>
      <c r="H904" s="70"/>
      <c r="I904" s="19"/>
      <c r="J904" s="20"/>
      <c r="K904" s="21"/>
      <c r="L904" s="22"/>
      <c r="M904" s="23"/>
      <c r="N904" s="24"/>
      <c r="O904" s="25" t="s">
        <v>3</v>
      </c>
      <c r="P904" s="26"/>
      <c r="Q904" s="27"/>
      <c r="R904" s="28" t="s">
        <v>3</v>
      </c>
      <c r="S904" s="24"/>
      <c r="T904" s="22"/>
      <c r="U904" s="29"/>
      <c r="V904" s="27"/>
      <c r="W904" s="27"/>
      <c r="X904" s="30" t="s">
        <v>4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5</v>
      </c>
      <c r="K905" s="21"/>
      <c r="L905" s="34" t="s">
        <v>6</v>
      </c>
      <c r="M905" s="35" t="s">
        <v>7</v>
      </c>
      <c r="N905" s="36" t="s">
        <v>6</v>
      </c>
      <c r="O905" s="34" t="s">
        <v>8</v>
      </c>
      <c r="P905" s="26" t="s">
        <v>9</v>
      </c>
      <c r="Q905" s="23"/>
      <c r="R905" s="37" t="s">
        <v>8</v>
      </c>
      <c r="S905" s="35" t="s">
        <v>10</v>
      </c>
      <c r="T905" s="34" t="s">
        <v>11</v>
      </c>
      <c r="U905" s="29" t="s">
        <v>12</v>
      </c>
      <c r="V905" s="27"/>
      <c r="W905" s="27"/>
      <c r="X905" s="27"/>
      <c r="Y905" s="35"/>
      <c r="Z905" s="4"/>
    </row>
    <row r="906" spans="1:26" ht="23.25">
      <c r="A906" s="4"/>
      <c r="B906" s="38" t="s">
        <v>31</v>
      </c>
      <c r="C906" s="38" t="s">
        <v>32</v>
      </c>
      <c r="D906" s="38" t="s">
        <v>33</v>
      </c>
      <c r="E906" s="38" t="s">
        <v>34</v>
      </c>
      <c r="F906" s="38" t="s">
        <v>35</v>
      </c>
      <c r="G906" s="38" t="s">
        <v>36</v>
      </c>
      <c r="H906" s="38" t="s">
        <v>39</v>
      </c>
      <c r="I906" s="19"/>
      <c r="J906" s="39"/>
      <c r="K906" s="21"/>
      <c r="L906" s="34" t="s">
        <v>13</v>
      </c>
      <c r="M906" s="35" t="s">
        <v>14</v>
      </c>
      <c r="N906" s="36" t="s">
        <v>15</v>
      </c>
      <c r="O906" s="34" t="s">
        <v>16</v>
      </c>
      <c r="P906" s="26" t="s">
        <v>17</v>
      </c>
      <c r="Q906" s="35" t="s">
        <v>18</v>
      </c>
      <c r="R906" s="37" t="s">
        <v>16</v>
      </c>
      <c r="S906" s="35" t="s">
        <v>19</v>
      </c>
      <c r="T906" s="34" t="s">
        <v>20</v>
      </c>
      <c r="U906" s="29" t="s">
        <v>21</v>
      </c>
      <c r="V906" s="26" t="s">
        <v>18</v>
      </c>
      <c r="W906" s="26" t="s">
        <v>22</v>
      </c>
      <c r="X906" s="26" t="s">
        <v>23</v>
      </c>
      <c r="Y906" s="35" t="s">
        <v>24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25</v>
      </c>
      <c r="P907" s="47"/>
      <c r="Q907" s="48"/>
      <c r="R907" s="49" t="s">
        <v>25</v>
      </c>
      <c r="S907" s="44" t="s">
        <v>26</v>
      </c>
      <c r="T907" s="43"/>
      <c r="U907" s="50" t="s">
        <v>27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4"/>
      <c r="J908" s="53"/>
      <c r="K908" s="54"/>
      <c r="L908" s="22"/>
      <c r="M908" s="23"/>
      <c r="N908" s="24"/>
      <c r="O908" s="3"/>
      <c r="P908" s="27"/>
      <c r="Q908" s="27"/>
      <c r="R908" s="23"/>
      <c r="S908" s="24"/>
      <c r="T908" s="22"/>
      <c r="U908" s="73"/>
      <c r="V908" s="27"/>
      <c r="W908" s="27"/>
      <c r="X908" s="27"/>
      <c r="Y908" s="23"/>
      <c r="Z908" s="4"/>
    </row>
    <row r="909" spans="1:26" ht="23.25">
      <c r="A909" s="4"/>
      <c r="B909" s="51" t="s">
        <v>47</v>
      </c>
      <c r="C909" s="51" t="s">
        <v>54</v>
      </c>
      <c r="D909" s="51" t="s">
        <v>56</v>
      </c>
      <c r="E909" s="51"/>
      <c r="F909" s="51" t="s">
        <v>125</v>
      </c>
      <c r="G909" s="51" t="s">
        <v>271</v>
      </c>
      <c r="H909" s="51"/>
      <c r="I909" s="64"/>
      <c r="J909" s="55" t="s">
        <v>272</v>
      </c>
      <c r="K909" s="56"/>
      <c r="L909" s="74"/>
      <c r="M909" s="74"/>
      <c r="N909" s="74"/>
      <c r="O909" s="74"/>
      <c r="P909" s="74"/>
      <c r="Q909" s="74"/>
      <c r="R909" s="74"/>
      <c r="S909" s="74"/>
      <c r="T909" s="74"/>
      <c r="U909" s="77"/>
      <c r="V909" s="23"/>
      <c r="W909" s="23"/>
      <c r="X909" s="23"/>
      <c r="Y909" s="23"/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4"/>
      <c r="J910" s="55" t="s">
        <v>273</v>
      </c>
      <c r="K910" s="56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23"/>
      <c r="W910" s="23"/>
      <c r="X910" s="23"/>
      <c r="Y910" s="23"/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4"/>
      <c r="J911" s="53" t="s">
        <v>49</v>
      </c>
      <c r="K911" s="54"/>
      <c r="L911" s="74"/>
      <c r="M911" s="74"/>
      <c r="N911" s="74">
        <v>671.4</v>
      </c>
      <c r="O911" s="74"/>
      <c r="P911" s="74"/>
      <c r="Q911" s="23">
        <f>SUM(L911:P911)</f>
        <v>671.4</v>
      </c>
      <c r="R911" s="74"/>
      <c r="S911" s="74"/>
      <c r="T911" s="74"/>
      <c r="U911" s="74"/>
      <c r="V911" s="23">
        <f>SUM(R911:U911)</f>
        <v>0</v>
      </c>
      <c r="W911" s="23">
        <f>SUM(Q911+V911)</f>
        <v>671.4</v>
      </c>
      <c r="X911" s="23">
        <f>(Q911/W911)*100</f>
        <v>100</v>
      </c>
      <c r="Y911" s="23">
        <f>(V911/W911)*100</f>
        <v>0</v>
      </c>
      <c r="Z911" s="4"/>
    </row>
    <row r="912" spans="1:26" ht="23.25">
      <c r="A912" s="4"/>
      <c r="B912" s="51"/>
      <c r="C912" s="51"/>
      <c r="D912" s="51"/>
      <c r="E912" s="51"/>
      <c r="F912" s="51"/>
      <c r="G912" s="51"/>
      <c r="H912" s="51"/>
      <c r="I912" s="64"/>
      <c r="J912" s="53" t="s">
        <v>50</v>
      </c>
      <c r="K912" s="54"/>
      <c r="L912" s="74"/>
      <c r="M912" s="23"/>
      <c r="N912" s="74">
        <v>652.4</v>
      </c>
      <c r="O912" s="74"/>
      <c r="P912" s="23"/>
      <c r="Q912" s="23">
        <f>SUM(L912:P912)</f>
        <v>652.4</v>
      </c>
      <c r="R912" s="23"/>
      <c r="S912" s="74"/>
      <c r="T912" s="74"/>
      <c r="U912" s="74"/>
      <c r="V912" s="23">
        <f>SUM(R912:U912)</f>
        <v>0</v>
      </c>
      <c r="W912" s="23">
        <f>SUM(Q912+V912)</f>
        <v>652.4</v>
      </c>
      <c r="X912" s="23">
        <f>(Q912/W912)*100</f>
        <v>100</v>
      </c>
      <c r="Y912" s="23">
        <f>(V912/W912)*100</f>
        <v>0</v>
      </c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4"/>
      <c r="J913" s="53" t="s">
        <v>51</v>
      </c>
      <c r="K913" s="54"/>
      <c r="L913" s="74"/>
      <c r="M913" s="23"/>
      <c r="N913" s="74">
        <v>541.1</v>
      </c>
      <c r="O913" s="74"/>
      <c r="P913" s="23"/>
      <c r="Q913" s="23">
        <f>SUM(L913:P913)</f>
        <v>541.1</v>
      </c>
      <c r="R913" s="23"/>
      <c r="S913" s="74"/>
      <c r="T913" s="74"/>
      <c r="U913" s="74"/>
      <c r="V913" s="23">
        <f>SUM(R913:U913)</f>
        <v>0</v>
      </c>
      <c r="W913" s="23">
        <f>SUM(Q913+V913)</f>
        <v>541.1</v>
      </c>
      <c r="X913" s="23">
        <f>(Q913/W913)*100</f>
        <v>100</v>
      </c>
      <c r="Y913" s="23">
        <f>(V913/W913)*100</f>
        <v>0</v>
      </c>
      <c r="Z913" s="4"/>
    </row>
    <row r="914" spans="1:26" ht="23.25">
      <c r="A914" s="4"/>
      <c r="B914" s="51"/>
      <c r="C914" s="51"/>
      <c r="D914" s="51"/>
      <c r="E914" s="51"/>
      <c r="F914" s="51"/>
      <c r="G914" s="51"/>
      <c r="H914" s="51"/>
      <c r="I914" s="64"/>
      <c r="J914" s="53" t="s">
        <v>52</v>
      </c>
      <c r="K914" s="54"/>
      <c r="L914" s="74"/>
      <c r="M914" s="23"/>
      <c r="N914" s="74">
        <f>(N913/N911)*100</f>
        <v>80.59279118260352</v>
      </c>
      <c r="O914" s="74"/>
      <c r="P914" s="23"/>
      <c r="Q914" s="23">
        <f>(Q913/Q911)*100</f>
        <v>80.59279118260352</v>
      </c>
      <c r="R914" s="23"/>
      <c r="S914" s="74"/>
      <c r="T914" s="74"/>
      <c r="U914" s="74"/>
      <c r="V914" s="23"/>
      <c r="W914" s="23">
        <f>(W913/W911)*100</f>
        <v>80.59279118260352</v>
      </c>
      <c r="X914" s="23"/>
      <c r="Y914" s="23"/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4"/>
      <c r="J915" s="53" t="s">
        <v>53</v>
      </c>
      <c r="K915" s="54"/>
      <c r="L915" s="74"/>
      <c r="M915" s="23"/>
      <c r="N915" s="74">
        <f>(N913/N912)*100</f>
        <v>82.93991416309014</v>
      </c>
      <c r="O915" s="74"/>
      <c r="P915" s="23"/>
      <c r="Q915" s="23">
        <f>(Q913/Q912)*100</f>
        <v>82.93991416309014</v>
      </c>
      <c r="R915" s="23"/>
      <c r="S915" s="74"/>
      <c r="T915" s="74"/>
      <c r="U915" s="74"/>
      <c r="V915" s="23"/>
      <c r="W915" s="23">
        <f>(W913/W912)*100</f>
        <v>82.93991416309014</v>
      </c>
      <c r="X915" s="23"/>
      <c r="Y915" s="23"/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/>
      <c r="I916" s="64"/>
      <c r="J916" s="53"/>
      <c r="K916" s="54"/>
      <c r="L916" s="74"/>
      <c r="M916" s="23"/>
      <c r="N916" s="74"/>
      <c r="O916" s="74"/>
      <c r="P916" s="23"/>
      <c r="Q916" s="23"/>
      <c r="R916" s="23"/>
      <c r="S916" s="74"/>
      <c r="T916" s="74"/>
      <c r="U916" s="74"/>
      <c r="V916" s="23"/>
      <c r="W916" s="23"/>
      <c r="X916" s="23"/>
      <c r="Y916" s="23"/>
      <c r="Z916" s="4"/>
    </row>
    <row r="917" spans="1:26" ht="23.25">
      <c r="A917" s="4"/>
      <c r="B917" s="51"/>
      <c r="C917" s="51"/>
      <c r="D917" s="51"/>
      <c r="E917" s="51"/>
      <c r="F917" s="51"/>
      <c r="G917" s="51" t="s">
        <v>274</v>
      </c>
      <c r="H917" s="51"/>
      <c r="I917" s="64"/>
      <c r="J917" s="53" t="s">
        <v>162</v>
      </c>
      <c r="K917" s="54"/>
      <c r="L917" s="74"/>
      <c r="M917" s="23"/>
      <c r="N917" s="74"/>
      <c r="O917" s="74"/>
      <c r="P917" s="23"/>
      <c r="Q917" s="23"/>
      <c r="R917" s="23"/>
      <c r="S917" s="74"/>
      <c r="T917" s="74"/>
      <c r="U917" s="74"/>
      <c r="V917" s="23"/>
      <c r="W917" s="23"/>
      <c r="X917" s="23"/>
      <c r="Y917" s="23"/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4"/>
      <c r="J918" s="53" t="s">
        <v>275</v>
      </c>
      <c r="K918" s="54"/>
      <c r="L918" s="74"/>
      <c r="M918" s="23"/>
      <c r="N918" s="74"/>
      <c r="O918" s="74"/>
      <c r="P918" s="23"/>
      <c r="Q918" s="23"/>
      <c r="R918" s="23"/>
      <c r="S918" s="74"/>
      <c r="T918" s="74"/>
      <c r="U918" s="74"/>
      <c r="V918" s="23"/>
      <c r="W918" s="23"/>
      <c r="X918" s="23"/>
      <c r="Y918" s="23"/>
      <c r="Z918" s="4"/>
    </row>
    <row r="919" spans="1:26" ht="23.25">
      <c r="A919" s="4"/>
      <c r="B919" s="51"/>
      <c r="C919" s="51"/>
      <c r="D919" s="51"/>
      <c r="E919" s="51"/>
      <c r="F919" s="51"/>
      <c r="G919" s="51"/>
      <c r="H919" s="51"/>
      <c r="I919" s="64"/>
      <c r="J919" s="53" t="s">
        <v>49</v>
      </c>
      <c r="K919" s="54"/>
      <c r="L919" s="74"/>
      <c r="M919" s="23"/>
      <c r="N919" s="74">
        <v>559.5</v>
      </c>
      <c r="O919" s="74"/>
      <c r="P919" s="23"/>
      <c r="Q919" s="23">
        <f>SUM(L919:P919)</f>
        <v>559.5</v>
      </c>
      <c r="R919" s="23"/>
      <c r="S919" s="74"/>
      <c r="T919" s="74"/>
      <c r="U919" s="74"/>
      <c r="V919" s="23">
        <f>SUM(R919:U919)</f>
        <v>0</v>
      </c>
      <c r="W919" s="23">
        <f>SUM(Q919+V919)</f>
        <v>559.5</v>
      </c>
      <c r="X919" s="23">
        <f>(Q919/W919)*100</f>
        <v>100</v>
      </c>
      <c r="Y919" s="23">
        <f>(V919/W919)*100</f>
        <v>0</v>
      </c>
      <c r="Z919" s="4"/>
    </row>
    <row r="920" spans="1:26" ht="23.25">
      <c r="A920" s="4"/>
      <c r="B920" s="51"/>
      <c r="C920" s="51"/>
      <c r="D920" s="51"/>
      <c r="E920" s="51"/>
      <c r="F920" s="51"/>
      <c r="G920" s="51"/>
      <c r="H920" s="51"/>
      <c r="I920" s="64"/>
      <c r="J920" s="53" t="s">
        <v>50</v>
      </c>
      <c r="K920" s="54"/>
      <c r="L920" s="74"/>
      <c r="M920" s="23"/>
      <c r="N920" s="74"/>
      <c r="O920" s="74"/>
      <c r="P920" s="23"/>
      <c r="Q920" s="23">
        <f>SUM(L920:P920)</f>
        <v>0</v>
      </c>
      <c r="R920" s="23"/>
      <c r="S920" s="74"/>
      <c r="T920" s="74"/>
      <c r="U920" s="74"/>
      <c r="V920" s="23">
        <f>SUM(R920:U920)</f>
        <v>0</v>
      </c>
      <c r="W920" s="23">
        <f>SUM(Q920+V920)</f>
        <v>0</v>
      </c>
      <c r="X920" s="23"/>
      <c r="Y920" s="23"/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51"/>
      <c r="I921" s="64"/>
      <c r="J921" s="53" t="s">
        <v>51</v>
      </c>
      <c r="K921" s="54"/>
      <c r="L921" s="74"/>
      <c r="M921" s="23"/>
      <c r="N921" s="74"/>
      <c r="O921" s="74"/>
      <c r="P921" s="23"/>
      <c r="Q921" s="23">
        <f>SUM(L921:P921)</f>
        <v>0</v>
      </c>
      <c r="R921" s="23"/>
      <c r="S921" s="74"/>
      <c r="T921" s="74"/>
      <c r="U921" s="74"/>
      <c r="V921" s="23">
        <f>SUM(R921:U921)</f>
        <v>0</v>
      </c>
      <c r="W921" s="23">
        <f>SUM(Q921+V921)</f>
        <v>0</v>
      </c>
      <c r="X921" s="23"/>
      <c r="Y921" s="23"/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4"/>
      <c r="J922" s="53" t="s">
        <v>52</v>
      </c>
      <c r="K922" s="54"/>
      <c r="L922" s="74"/>
      <c r="M922" s="23"/>
      <c r="N922" s="74">
        <f>(N921/N919)*100</f>
        <v>0</v>
      </c>
      <c r="O922" s="74"/>
      <c r="P922" s="23"/>
      <c r="Q922" s="23"/>
      <c r="R922" s="23"/>
      <c r="S922" s="74"/>
      <c r="T922" s="74"/>
      <c r="U922" s="74"/>
      <c r="V922" s="23"/>
      <c r="W922" s="23"/>
      <c r="X922" s="23"/>
      <c r="Y922" s="23"/>
      <c r="Z922" s="4"/>
    </row>
    <row r="923" spans="1:26" ht="23.25">
      <c r="A923" s="4"/>
      <c r="B923" s="57"/>
      <c r="C923" s="58"/>
      <c r="D923" s="58"/>
      <c r="E923" s="58"/>
      <c r="F923" s="58"/>
      <c r="G923" s="58"/>
      <c r="H923" s="58"/>
      <c r="I923" s="53"/>
      <c r="J923" s="53" t="s">
        <v>53</v>
      </c>
      <c r="K923" s="54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4"/>
    </row>
    <row r="924" spans="1:26" ht="23.25">
      <c r="A924" s="4"/>
      <c r="B924" s="51"/>
      <c r="C924" s="51"/>
      <c r="D924" s="51"/>
      <c r="E924" s="51"/>
      <c r="F924" s="51"/>
      <c r="G924" s="51"/>
      <c r="H924" s="51"/>
      <c r="I924" s="64"/>
      <c r="J924" s="53"/>
      <c r="K924" s="54"/>
      <c r="L924" s="74"/>
      <c r="M924" s="23"/>
      <c r="N924" s="74"/>
      <c r="O924" s="74"/>
      <c r="P924" s="23"/>
      <c r="Q924" s="23"/>
      <c r="R924" s="23"/>
      <c r="S924" s="74"/>
      <c r="T924" s="74"/>
      <c r="U924" s="74"/>
      <c r="V924" s="23"/>
      <c r="W924" s="23"/>
      <c r="X924" s="23"/>
      <c r="Y924" s="23"/>
      <c r="Z924" s="4"/>
    </row>
    <row r="925" spans="1:26" ht="23.25">
      <c r="A925" s="4"/>
      <c r="B925" s="51"/>
      <c r="C925" s="51"/>
      <c r="D925" s="51"/>
      <c r="E925" s="51"/>
      <c r="F925" s="51"/>
      <c r="G925" s="51" t="s">
        <v>276</v>
      </c>
      <c r="H925" s="51"/>
      <c r="I925" s="64"/>
      <c r="J925" s="53" t="s">
        <v>277</v>
      </c>
      <c r="K925" s="54"/>
      <c r="L925" s="74"/>
      <c r="M925" s="23"/>
      <c r="N925" s="74"/>
      <c r="O925" s="74"/>
      <c r="P925" s="23"/>
      <c r="Q925" s="23"/>
      <c r="R925" s="23"/>
      <c r="S925" s="74"/>
      <c r="T925" s="74"/>
      <c r="U925" s="74"/>
      <c r="V925" s="23"/>
      <c r="W925" s="23"/>
      <c r="X925" s="23"/>
      <c r="Y925" s="23"/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/>
      <c r="I926" s="64"/>
      <c r="J926" s="53" t="s">
        <v>278</v>
      </c>
      <c r="K926" s="54"/>
      <c r="L926" s="74"/>
      <c r="M926" s="23"/>
      <c r="N926" s="74"/>
      <c r="O926" s="74"/>
      <c r="P926" s="23"/>
      <c r="Q926" s="23"/>
      <c r="R926" s="23"/>
      <c r="S926" s="74"/>
      <c r="T926" s="74"/>
      <c r="U926" s="74"/>
      <c r="V926" s="23"/>
      <c r="W926" s="23"/>
      <c r="X926" s="23"/>
      <c r="Y926" s="23"/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4"/>
      <c r="J927" s="53" t="s">
        <v>49</v>
      </c>
      <c r="K927" s="54"/>
      <c r="L927" s="74"/>
      <c r="M927" s="23"/>
      <c r="N927" s="74">
        <v>55.9</v>
      </c>
      <c r="O927" s="74"/>
      <c r="P927" s="23"/>
      <c r="Q927" s="23">
        <f>SUM(L927:P927)</f>
        <v>55.9</v>
      </c>
      <c r="R927" s="23"/>
      <c r="S927" s="74"/>
      <c r="T927" s="74"/>
      <c r="U927" s="74"/>
      <c r="V927" s="23">
        <f>SUM(R927:U927)</f>
        <v>0</v>
      </c>
      <c r="W927" s="23">
        <f>SUM(Q927+V927)</f>
        <v>55.9</v>
      </c>
      <c r="X927" s="23">
        <f>(Q927/W927)*100</f>
        <v>100</v>
      </c>
      <c r="Y927" s="23">
        <f>(V927/W927)*100</f>
        <v>0</v>
      </c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/>
      <c r="I928" s="64"/>
      <c r="J928" s="53" t="s">
        <v>50</v>
      </c>
      <c r="K928" s="54"/>
      <c r="L928" s="74"/>
      <c r="M928" s="23"/>
      <c r="N928" s="74">
        <v>55.9</v>
      </c>
      <c r="O928" s="74"/>
      <c r="P928" s="23"/>
      <c r="Q928" s="23">
        <f>SUM(L928:P928)</f>
        <v>55.9</v>
      </c>
      <c r="R928" s="23"/>
      <c r="S928" s="74"/>
      <c r="T928" s="74"/>
      <c r="U928" s="74"/>
      <c r="V928" s="23">
        <f>SUM(R928:U928)</f>
        <v>0</v>
      </c>
      <c r="W928" s="23">
        <f>SUM(Q928+V928)</f>
        <v>55.9</v>
      </c>
      <c r="X928" s="23">
        <f>(Q928/W928)*100</f>
        <v>100</v>
      </c>
      <c r="Y928" s="23">
        <f>(V928/W928)*100</f>
        <v>0</v>
      </c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4"/>
      <c r="J929" s="53" t="s">
        <v>51</v>
      </c>
      <c r="K929" s="54"/>
      <c r="L929" s="74"/>
      <c r="M929" s="23"/>
      <c r="N929" s="74">
        <v>46.9</v>
      </c>
      <c r="O929" s="74"/>
      <c r="P929" s="23"/>
      <c r="Q929" s="23">
        <f>SUM(L929:P929)</f>
        <v>46.9</v>
      </c>
      <c r="R929" s="23"/>
      <c r="S929" s="74"/>
      <c r="T929" s="74"/>
      <c r="U929" s="74"/>
      <c r="V929" s="23">
        <f>SUM(R929:U929)</f>
        <v>0</v>
      </c>
      <c r="W929" s="23">
        <f>SUM(Q929+V929)</f>
        <v>46.9</v>
      </c>
      <c r="X929" s="23">
        <f>(Q929/W929)*100</f>
        <v>100</v>
      </c>
      <c r="Y929" s="23">
        <f>(V929/W929)*100</f>
        <v>0</v>
      </c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4"/>
      <c r="J930" s="53" t="s">
        <v>52</v>
      </c>
      <c r="K930" s="54"/>
      <c r="L930" s="74"/>
      <c r="M930" s="23"/>
      <c r="N930" s="74">
        <f>(N929/N927)*100</f>
        <v>83.89982110912342</v>
      </c>
      <c r="O930" s="74"/>
      <c r="P930" s="23"/>
      <c r="Q930" s="23">
        <f>(Q929/Q927)*100</f>
        <v>83.89982110912342</v>
      </c>
      <c r="R930" s="23"/>
      <c r="S930" s="74"/>
      <c r="T930" s="74"/>
      <c r="U930" s="74"/>
      <c r="V930" s="23"/>
      <c r="W930" s="23">
        <f>(W929/W927)*100</f>
        <v>83.89982110912342</v>
      </c>
      <c r="X930" s="23"/>
      <c r="Y930" s="23"/>
      <c r="Z930" s="4"/>
    </row>
    <row r="931" spans="1:26" ht="23.25">
      <c r="A931" s="4"/>
      <c r="B931" s="51"/>
      <c r="C931" s="51"/>
      <c r="D931" s="51"/>
      <c r="E931" s="51"/>
      <c r="F931" s="51"/>
      <c r="G931" s="51"/>
      <c r="H931" s="51"/>
      <c r="I931" s="64"/>
      <c r="J931" s="53" t="s">
        <v>53</v>
      </c>
      <c r="K931" s="54"/>
      <c r="L931" s="74"/>
      <c r="M931" s="23"/>
      <c r="N931" s="74">
        <f>(N929/N928)*100</f>
        <v>83.89982110912342</v>
      </c>
      <c r="O931" s="74"/>
      <c r="P931" s="23"/>
      <c r="Q931" s="23">
        <f>(Q929/Q928)*100</f>
        <v>83.89982110912342</v>
      </c>
      <c r="R931" s="23"/>
      <c r="S931" s="74"/>
      <c r="T931" s="74"/>
      <c r="U931" s="74"/>
      <c r="V931" s="23"/>
      <c r="W931" s="23">
        <f>(W929/W928)*100</f>
        <v>83.89982110912342</v>
      </c>
      <c r="X931" s="23"/>
      <c r="Y931" s="23"/>
      <c r="Z931" s="4"/>
    </row>
    <row r="932" spans="1:26" ht="23.25">
      <c r="A932" s="4"/>
      <c r="B932" s="57"/>
      <c r="C932" s="58"/>
      <c r="D932" s="58"/>
      <c r="E932" s="58"/>
      <c r="F932" s="58"/>
      <c r="G932" s="58"/>
      <c r="H932" s="58"/>
      <c r="I932" s="53"/>
      <c r="J932" s="53"/>
      <c r="K932" s="54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4"/>
    </row>
    <row r="933" spans="1:26" ht="23.25">
      <c r="A933" s="4"/>
      <c r="B933" s="51"/>
      <c r="C933" s="51"/>
      <c r="D933" s="51"/>
      <c r="E933" s="51"/>
      <c r="F933" s="51"/>
      <c r="G933" s="51"/>
      <c r="H933" s="51" t="s">
        <v>145</v>
      </c>
      <c r="I933" s="64"/>
      <c r="J933" s="53" t="s">
        <v>146</v>
      </c>
      <c r="K933" s="54"/>
      <c r="L933" s="74"/>
      <c r="M933" s="23"/>
      <c r="N933" s="74"/>
      <c r="O933" s="74"/>
      <c r="P933" s="23"/>
      <c r="Q933" s="23"/>
      <c r="R933" s="23"/>
      <c r="S933" s="74"/>
      <c r="T933" s="74"/>
      <c r="U933" s="74"/>
      <c r="V933" s="23"/>
      <c r="W933" s="23"/>
      <c r="X933" s="23"/>
      <c r="Y933" s="23"/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4"/>
      <c r="J934" s="53" t="s">
        <v>147</v>
      </c>
      <c r="K934" s="54"/>
      <c r="L934" s="74"/>
      <c r="M934" s="23"/>
      <c r="N934" s="74"/>
      <c r="O934" s="74"/>
      <c r="P934" s="23"/>
      <c r="Q934" s="23"/>
      <c r="R934" s="23"/>
      <c r="S934" s="74"/>
      <c r="T934" s="74"/>
      <c r="U934" s="74"/>
      <c r="V934" s="23"/>
      <c r="W934" s="23"/>
      <c r="X934" s="23"/>
      <c r="Y934" s="23"/>
      <c r="Z934" s="4"/>
    </row>
    <row r="935" spans="1:26" ht="23.25">
      <c r="A935" s="4"/>
      <c r="B935" s="51"/>
      <c r="C935" s="51"/>
      <c r="D935" s="51"/>
      <c r="E935" s="51"/>
      <c r="F935" s="51"/>
      <c r="G935" s="51"/>
      <c r="H935" s="51"/>
      <c r="I935" s="64"/>
      <c r="J935" s="53" t="s">
        <v>49</v>
      </c>
      <c r="K935" s="54"/>
      <c r="L935" s="74">
        <f>SUM(L808+L825+L832+L839+L847+L854+L870+L879+L887+L895+L911+L919+L927)</f>
        <v>0</v>
      </c>
      <c r="M935" s="23">
        <f>SUM(M808+M825+M832+M839+M847+M854+M870+M879+M887+M895+M911+M919+M927)</f>
        <v>0</v>
      </c>
      <c r="N935" s="74">
        <f>SUM(N808+N825+N832+N839+N847+N854+N870+N879+N887+N895+N911+N919+N927)</f>
        <v>5617.199999999999</v>
      </c>
      <c r="O935" s="74">
        <f>SUM(O808+O825+O832+O839+O847+O854+O870+O879+O887+O895+O911+O919+O927)</f>
        <v>0</v>
      </c>
      <c r="P935" s="23">
        <f>SUM(P808+P825+P832+P839+P847+P854+P870+P879+P887+P895+P911+P919+P927)</f>
        <v>0</v>
      </c>
      <c r="Q935" s="23">
        <f>SUM(L935:P935)</f>
        <v>5617.199999999999</v>
      </c>
      <c r="R935" s="23">
        <f>SUM(R808+R825+R832+R839+R847+R854+R870+R879+R887+R895+R911+R919+R927)</f>
        <v>0</v>
      </c>
      <c r="S935" s="74">
        <f>SUM(S808+S825+S832+S839+S847+S854+S870+S879+S887+S895+S911+S919+S927)</f>
        <v>0</v>
      </c>
      <c r="T935" s="74">
        <f>SUM(T808+T825+T832+T839+T847+T854+T870+T879+T887+T895+T911+T919+T927)</f>
        <v>0</v>
      </c>
      <c r="U935" s="74">
        <f>SUM(U808+U825+U832+U839+U847+U854+U870+U879+U887+U895+U911+U919+U927)</f>
        <v>0</v>
      </c>
      <c r="V935" s="23">
        <f>SUM(R935:U935)</f>
        <v>0</v>
      </c>
      <c r="W935" s="23">
        <f>SUM(Q935+V935)</f>
        <v>5617.199999999999</v>
      </c>
      <c r="X935" s="23">
        <f>(Q935/W935)*100</f>
        <v>100</v>
      </c>
      <c r="Y935" s="23">
        <f>(V935/W935)*100</f>
        <v>0</v>
      </c>
      <c r="Z935" s="4"/>
    </row>
    <row r="936" spans="1:26" ht="23.25">
      <c r="A936" s="4"/>
      <c r="B936" s="51"/>
      <c r="C936" s="51"/>
      <c r="D936" s="51"/>
      <c r="E936" s="51"/>
      <c r="F936" s="51"/>
      <c r="G936" s="51"/>
      <c r="H936" s="51"/>
      <c r="I936" s="64"/>
      <c r="J936" s="53" t="s">
        <v>50</v>
      </c>
      <c r="K936" s="54"/>
      <c r="L936" s="74">
        <f>SUM(L809+L826+L833+L840+L848+L864+L871+L880+L888+L896+L912+L920+L928)</f>
        <v>0</v>
      </c>
      <c r="M936" s="23">
        <f>SUM(M809+M826+M833+M840+M848+M864+M871+M880+M888+M896+M912+M920+M928)</f>
        <v>0</v>
      </c>
      <c r="N936" s="74">
        <f>SUM(N809+N826+N833+N840+N848+N864+N871+N880+N888+N896+N912+N920+N928)</f>
        <v>3152.2000000000003</v>
      </c>
      <c r="O936" s="74">
        <f>SUM(O809+O826+O833+O840+O848+O864+O871+O880+O888+O896+O912+O920+O928)</f>
        <v>0</v>
      </c>
      <c r="P936" s="23">
        <f>SUM(P809+P826+P833+P840+P848+P864+P871+P880+P888+P896+P912+P920+P928)</f>
        <v>0</v>
      </c>
      <c r="Q936" s="23">
        <f>SUM(L936:P936)</f>
        <v>3152.2000000000003</v>
      </c>
      <c r="R936" s="23">
        <f>SUM(R809+R826+R833+R840+R848+R864+R871+R880+R888+R896+R912+R920+R928)</f>
        <v>0</v>
      </c>
      <c r="S936" s="74">
        <f>SUM(S809+S826+S833+S840+S848+S864+S871+S880+S888+S896+S912+S920+S928)</f>
        <v>0</v>
      </c>
      <c r="T936" s="74">
        <f>SUM(T809+T826+T833+T840+T848+T864+T871+T880+T888+T896+T912+T920+T928)</f>
        <v>0</v>
      </c>
      <c r="U936" s="74">
        <f>SUM(U809+U826+U833+U840+U848+U864+U871+U880+U888+U896+U912+U920+U928)</f>
        <v>0</v>
      </c>
      <c r="V936" s="23">
        <f>SUM(R936:U936)</f>
        <v>0</v>
      </c>
      <c r="W936" s="23">
        <f>SUM(Q936+V936)</f>
        <v>3152.2000000000003</v>
      </c>
      <c r="X936" s="23">
        <f>(Q936/W936)*100</f>
        <v>100</v>
      </c>
      <c r="Y936" s="23">
        <f>(V936/W936)*100</f>
        <v>0</v>
      </c>
      <c r="Z936" s="4"/>
    </row>
    <row r="937" spans="1:26" ht="23.25">
      <c r="A937" s="4"/>
      <c r="B937" s="57"/>
      <c r="C937" s="57"/>
      <c r="D937" s="57"/>
      <c r="E937" s="57"/>
      <c r="F937" s="57"/>
      <c r="G937" s="57"/>
      <c r="H937" s="57"/>
      <c r="I937" s="64"/>
      <c r="J937" s="53" t="s">
        <v>51</v>
      </c>
      <c r="K937" s="54"/>
      <c r="L937" s="74">
        <f>SUM(L819+L827+L834+L841+L849+L865+L872+L881+L889+L897+L913+L921+L929)</f>
        <v>0</v>
      </c>
      <c r="M937" s="23">
        <f>SUM(M819+M827+M834+M841+M849+M865+M872+M881+M889+M897+M913+M921+M929)</f>
        <v>0</v>
      </c>
      <c r="N937" s="74">
        <f>SUM(N819+N827+N834+N841+N849+N865+N872+N881+N889+N897+N913+N921+N929)</f>
        <v>2635.3</v>
      </c>
      <c r="O937" s="74">
        <f>SUM(O819+O827+O834+O841+O849+O865+O872+O881+O889+O897+O913+O921+O929)</f>
        <v>0</v>
      </c>
      <c r="P937" s="23">
        <f>SUM(P819+P827+P834+P841+P849+P865+P872+P881+P889+P897+P913+P921+P929)</f>
        <v>0</v>
      </c>
      <c r="Q937" s="23">
        <f>SUM(L937:P937)</f>
        <v>2635.3</v>
      </c>
      <c r="R937" s="23">
        <f>SUM(R819+R827+R834+R841+R849+R865+R872+R881+R889+R897+R913+R921+R929)</f>
        <v>0</v>
      </c>
      <c r="S937" s="74">
        <f>SUM(S819+S827+S834+S841+S849+S865+S872+S881+S889+S897+S913+S921+S929)</f>
        <v>0</v>
      </c>
      <c r="T937" s="74">
        <f>SUM(T819+T827+T834+T841+T849+T865+T872+T881+T889+T897+T913+T921+T929)</f>
        <v>0</v>
      </c>
      <c r="U937" s="74">
        <f>SUM(U819+U827+U834+U841+U849+U865+U872+U881+U889+U897+U913+U921+U929)</f>
        <v>0</v>
      </c>
      <c r="V937" s="23">
        <f>SUM(R937:U937)</f>
        <v>0</v>
      </c>
      <c r="W937" s="23">
        <f>SUM(Q937+V937)</f>
        <v>2635.3</v>
      </c>
      <c r="X937" s="23">
        <f>(Q937/W937)*100</f>
        <v>100</v>
      </c>
      <c r="Y937" s="23">
        <f>(V937/W937)*100</f>
        <v>0</v>
      </c>
      <c r="Z937" s="4"/>
    </row>
    <row r="938" spans="1:26" ht="23.25">
      <c r="A938" s="4"/>
      <c r="B938" s="57"/>
      <c r="C938" s="58"/>
      <c r="D938" s="58"/>
      <c r="E938" s="58"/>
      <c r="F938" s="58"/>
      <c r="G938" s="58"/>
      <c r="H938" s="58"/>
      <c r="I938" s="53"/>
      <c r="J938" s="53" t="s">
        <v>52</v>
      </c>
      <c r="K938" s="54"/>
      <c r="L938" s="21"/>
      <c r="M938" s="21"/>
      <c r="N938" s="21">
        <f>(N937/N935)*100</f>
        <v>46.914833012889</v>
      </c>
      <c r="O938" s="21"/>
      <c r="P938" s="21"/>
      <c r="Q938" s="21">
        <f>(Q937/Q935)*100</f>
        <v>46.914833012889</v>
      </c>
      <c r="R938" s="21"/>
      <c r="S938" s="21"/>
      <c r="T938" s="21"/>
      <c r="U938" s="21"/>
      <c r="V938" s="21"/>
      <c r="W938" s="21">
        <f>(W937/W935)*100</f>
        <v>46.914833012889</v>
      </c>
      <c r="X938" s="21"/>
      <c r="Y938" s="21"/>
      <c r="Z938" s="4"/>
    </row>
    <row r="939" spans="1:26" ht="23.25">
      <c r="A939" s="4"/>
      <c r="B939" s="57"/>
      <c r="C939" s="57"/>
      <c r="D939" s="57"/>
      <c r="E939" s="57"/>
      <c r="F939" s="57"/>
      <c r="G939" s="57"/>
      <c r="H939" s="57"/>
      <c r="I939" s="64"/>
      <c r="J939" s="53" t="s">
        <v>53</v>
      </c>
      <c r="K939" s="54"/>
      <c r="L939" s="74"/>
      <c r="M939" s="23"/>
      <c r="N939" s="74">
        <f>(N937/N936)*100</f>
        <v>83.60192881162362</v>
      </c>
      <c r="O939" s="74"/>
      <c r="P939" s="23"/>
      <c r="Q939" s="23">
        <f>(Q937/Q936)*100</f>
        <v>83.60192881162362</v>
      </c>
      <c r="R939" s="23"/>
      <c r="S939" s="74"/>
      <c r="T939" s="74"/>
      <c r="U939" s="74"/>
      <c r="V939" s="23"/>
      <c r="W939" s="23">
        <f>(W937/W936)*100</f>
        <v>83.60192881162362</v>
      </c>
      <c r="X939" s="23"/>
      <c r="Y939" s="23"/>
      <c r="Z939" s="4"/>
    </row>
    <row r="940" spans="1:26" ht="23.25">
      <c r="A940" s="4"/>
      <c r="B940" s="57"/>
      <c r="C940" s="57"/>
      <c r="D940" s="57"/>
      <c r="E940" s="57"/>
      <c r="F940" s="57"/>
      <c r="G940" s="57"/>
      <c r="H940" s="57"/>
      <c r="I940" s="64"/>
      <c r="J940" s="53"/>
      <c r="K940" s="54"/>
      <c r="L940" s="74"/>
      <c r="M940" s="23"/>
      <c r="N940" s="74"/>
      <c r="O940" s="74"/>
      <c r="P940" s="23"/>
      <c r="Q940" s="23"/>
      <c r="R940" s="23"/>
      <c r="S940" s="74"/>
      <c r="T940" s="74"/>
      <c r="U940" s="74"/>
      <c r="V940" s="23"/>
      <c r="W940" s="23"/>
      <c r="X940" s="23"/>
      <c r="Y940" s="23"/>
      <c r="Z940" s="4"/>
    </row>
    <row r="941" spans="1:26" ht="23.25">
      <c r="A941" s="4"/>
      <c r="B941" s="57"/>
      <c r="C941" s="57"/>
      <c r="D941" s="57"/>
      <c r="E941" s="57"/>
      <c r="F941" s="57"/>
      <c r="G941" s="57" t="s">
        <v>279</v>
      </c>
      <c r="H941" s="57"/>
      <c r="I941" s="64"/>
      <c r="J941" s="53" t="s">
        <v>280</v>
      </c>
      <c r="K941" s="54"/>
      <c r="L941" s="74"/>
      <c r="M941" s="23"/>
      <c r="N941" s="74"/>
      <c r="O941" s="74"/>
      <c r="P941" s="23"/>
      <c r="Q941" s="23"/>
      <c r="R941" s="23"/>
      <c r="S941" s="74"/>
      <c r="T941" s="74"/>
      <c r="U941" s="74"/>
      <c r="V941" s="23"/>
      <c r="W941" s="23"/>
      <c r="X941" s="23"/>
      <c r="Y941" s="23"/>
      <c r="Z941" s="4"/>
    </row>
    <row r="942" spans="1:26" ht="23.25">
      <c r="A942" s="4"/>
      <c r="B942" s="57"/>
      <c r="C942" s="57"/>
      <c r="D942" s="57"/>
      <c r="E942" s="57"/>
      <c r="F942" s="57"/>
      <c r="G942" s="57"/>
      <c r="H942" s="57"/>
      <c r="I942" s="64"/>
      <c r="J942" s="53" t="s">
        <v>281</v>
      </c>
      <c r="K942" s="54"/>
      <c r="L942" s="74"/>
      <c r="M942" s="23"/>
      <c r="N942" s="74"/>
      <c r="O942" s="74"/>
      <c r="P942" s="23"/>
      <c r="Q942" s="23"/>
      <c r="R942" s="23"/>
      <c r="S942" s="74"/>
      <c r="T942" s="74"/>
      <c r="U942" s="74"/>
      <c r="V942" s="23"/>
      <c r="W942" s="23"/>
      <c r="X942" s="23"/>
      <c r="Y942" s="23"/>
      <c r="Z942" s="4"/>
    </row>
    <row r="943" spans="1:26" ht="23.25">
      <c r="A943" s="4"/>
      <c r="B943" s="57"/>
      <c r="C943" s="57"/>
      <c r="D943" s="57"/>
      <c r="E943" s="57"/>
      <c r="F943" s="57"/>
      <c r="G943" s="57"/>
      <c r="H943" s="57"/>
      <c r="I943" s="64"/>
      <c r="J943" s="53" t="s">
        <v>49</v>
      </c>
      <c r="K943" s="54"/>
      <c r="L943" s="74"/>
      <c r="M943" s="23"/>
      <c r="N943" s="74">
        <v>1119</v>
      </c>
      <c r="O943" s="74"/>
      <c r="P943" s="23"/>
      <c r="Q943" s="23">
        <f>SUM(L943:P943)</f>
        <v>1119</v>
      </c>
      <c r="R943" s="23"/>
      <c r="S943" s="74"/>
      <c r="T943" s="74"/>
      <c r="U943" s="74"/>
      <c r="V943" s="23">
        <f>SUM(R943:U943)</f>
        <v>0</v>
      </c>
      <c r="W943" s="23">
        <f>SUM(Q943+V943)</f>
        <v>1119</v>
      </c>
      <c r="X943" s="23">
        <f>(Q943/W943)*100</f>
        <v>100</v>
      </c>
      <c r="Y943" s="23">
        <f>(V943/W943)*100</f>
        <v>0</v>
      </c>
      <c r="Z943" s="4"/>
    </row>
    <row r="944" spans="1:26" ht="23.25">
      <c r="A944" s="4"/>
      <c r="B944" s="57"/>
      <c r="C944" s="57"/>
      <c r="D944" s="57"/>
      <c r="E944" s="57"/>
      <c r="F944" s="57"/>
      <c r="G944" s="57"/>
      <c r="H944" s="57"/>
      <c r="I944" s="64"/>
      <c r="J944" s="53" t="s">
        <v>50</v>
      </c>
      <c r="K944" s="54"/>
      <c r="L944" s="74"/>
      <c r="M944" s="23"/>
      <c r="N944" s="74">
        <v>1119</v>
      </c>
      <c r="O944" s="74"/>
      <c r="P944" s="23"/>
      <c r="Q944" s="23">
        <f>SUM(L944:P944)</f>
        <v>1119</v>
      </c>
      <c r="R944" s="23"/>
      <c r="S944" s="74"/>
      <c r="T944" s="74"/>
      <c r="U944" s="74"/>
      <c r="V944" s="23">
        <f>SUM(R944:U944)</f>
        <v>0</v>
      </c>
      <c r="W944" s="23">
        <f>SUM(Q944+V944)</f>
        <v>1119</v>
      </c>
      <c r="X944" s="23">
        <f>(Q944/W944)*100</f>
        <v>100</v>
      </c>
      <c r="Y944" s="23">
        <f>(V944/W944)*100</f>
        <v>0</v>
      </c>
      <c r="Z944" s="4"/>
    </row>
    <row r="945" spans="1:26" ht="23.25">
      <c r="A945" s="4"/>
      <c r="B945" s="65"/>
      <c r="C945" s="65"/>
      <c r="D945" s="65"/>
      <c r="E945" s="65"/>
      <c r="F945" s="65"/>
      <c r="G945" s="65"/>
      <c r="H945" s="65"/>
      <c r="I945" s="66"/>
      <c r="J945" s="62"/>
      <c r="K945" s="63"/>
      <c r="L945" s="75"/>
      <c r="M945" s="76"/>
      <c r="N945" s="75"/>
      <c r="O945" s="75"/>
      <c r="P945" s="76"/>
      <c r="Q945" s="76"/>
      <c r="R945" s="76"/>
      <c r="S945" s="75"/>
      <c r="T945" s="75"/>
      <c r="U945" s="75"/>
      <c r="V945" s="76"/>
      <c r="W945" s="76"/>
      <c r="X945" s="76"/>
      <c r="Y945" s="76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416</v>
      </c>
      <c r="Z947" s="4"/>
    </row>
    <row r="948" spans="1:26" ht="23.25">
      <c r="A948" s="4"/>
      <c r="B948" s="67" t="s">
        <v>40</v>
      </c>
      <c r="C948" s="68"/>
      <c r="D948" s="68"/>
      <c r="E948" s="68"/>
      <c r="F948" s="68"/>
      <c r="G948" s="68"/>
      <c r="H948" s="69"/>
      <c r="I948" s="10"/>
      <c r="J948" s="11"/>
      <c r="K948" s="12"/>
      <c r="L948" s="13" t="s">
        <v>1</v>
      </c>
      <c r="M948" s="13"/>
      <c r="N948" s="13"/>
      <c r="O948" s="13"/>
      <c r="P948" s="13"/>
      <c r="Q948" s="13"/>
      <c r="R948" s="14" t="s">
        <v>2</v>
      </c>
      <c r="S948" s="13"/>
      <c r="T948" s="13"/>
      <c r="U948" s="13"/>
      <c r="V948" s="15"/>
      <c r="W948" s="13" t="s">
        <v>42</v>
      </c>
      <c r="X948" s="13"/>
      <c r="Y948" s="16"/>
      <c r="Z948" s="4"/>
    </row>
    <row r="949" spans="1:26" ht="23.25">
      <c r="A949" s="4"/>
      <c r="B949" s="17" t="s">
        <v>41</v>
      </c>
      <c r="C949" s="18"/>
      <c r="D949" s="18"/>
      <c r="E949" s="18"/>
      <c r="F949" s="18"/>
      <c r="G949" s="18"/>
      <c r="H949" s="70"/>
      <c r="I949" s="19"/>
      <c r="J949" s="20"/>
      <c r="K949" s="21"/>
      <c r="L949" s="22"/>
      <c r="M949" s="23"/>
      <c r="N949" s="24"/>
      <c r="O949" s="25" t="s">
        <v>3</v>
      </c>
      <c r="P949" s="26"/>
      <c r="Q949" s="27"/>
      <c r="R949" s="28" t="s">
        <v>3</v>
      </c>
      <c r="S949" s="24"/>
      <c r="T949" s="22"/>
      <c r="U949" s="29"/>
      <c r="V949" s="27"/>
      <c r="W949" s="27"/>
      <c r="X949" s="30" t="s">
        <v>4</v>
      </c>
      <c r="Y949" s="31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5</v>
      </c>
      <c r="K950" s="21"/>
      <c r="L950" s="34" t="s">
        <v>6</v>
      </c>
      <c r="M950" s="35" t="s">
        <v>7</v>
      </c>
      <c r="N950" s="36" t="s">
        <v>6</v>
      </c>
      <c r="O950" s="34" t="s">
        <v>8</v>
      </c>
      <c r="P950" s="26" t="s">
        <v>9</v>
      </c>
      <c r="Q950" s="23"/>
      <c r="R950" s="37" t="s">
        <v>8</v>
      </c>
      <c r="S950" s="35" t="s">
        <v>10</v>
      </c>
      <c r="T950" s="34" t="s">
        <v>11</v>
      </c>
      <c r="U950" s="29" t="s">
        <v>12</v>
      </c>
      <c r="V950" s="27"/>
      <c r="W950" s="27"/>
      <c r="X950" s="27"/>
      <c r="Y950" s="35"/>
      <c r="Z950" s="4"/>
    </row>
    <row r="951" spans="1:26" ht="23.25">
      <c r="A951" s="4"/>
      <c r="B951" s="38" t="s">
        <v>31</v>
      </c>
      <c r="C951" s="38" t="s">
        <v>32</v>
      </c>
      <c r="D951" s="38" t="s">
        <v>33</v>
      </c>
      <c r="E951" s="38" t="s">
        <v>34</v>
      </c>
      <c r="F951" s="38" t="s">
        <v>35</v>
      </c>
      <c r="G951" s="38" t="s">
        <v>36</v>
      </c>
      <c r="H951" s="38" t="s">
        <v>39</v>
      </c>
      <c r="I951" s="19"/>
      <c r="J951" s="39"/>
      <c r="K951" s="21"/>
      <c r="L951" s="34" t="s">
        <v>13</v>
      </c>
      <c r="M951" s="35" t="s">
        <v>14</v>
      </c>
      <c r="N951" s="36" t="s">
        <v>15</v>
      </c>
      <c r="O951" s="34" t="s">
        <v>16</v>
      </c>
      <c r="P951" s="26" t="s">
        <v>17</v>
      </c>
      <c r="Q951" s="35" t="s">
        <v>18</v>
      </c>
      <c r="R951" s="37" t="s">
        <v>16</v>
      </c>
      <c r="S951" s="35" t="s">
        <v>19</v>
      </c>
      <c r="T951" s="34" t="s">
        <v>20</v>
      </c>
      <c r="U951" s="29" t="s">
        <v>21</v>
      </c>
      <c r="V951" s="26" t="s">
        <v>18</v>
      </c>
      <c r="W951" s="26" t="s">
        <v>22</v>
      </c>
      <c r="X951" s="26" t="s">
        <v>23</v>
      </c>
      <c r="Y951" s="35" t="s">
        <v>24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3"/>
      <c r="M952" s="44"/>
      <c r="N952" s="45"/>
      <c r="O952" s="46" t="s">
        <v>25</v>
      </c>
      <c r="P952" s="47"/>
      <c r="Q952" s="48"/>
      <c r="R952" s="49" t="s">
        <v>25</v>
      </c>
      <c r="S952" s="44" t="s">
        <v>26</v>
      </c>
      <c r="T952" s="43"/>
      <c r="U952" s="50" t="s">
        <v>27</v>
      </c>
      <c r="V952" s="48"/>
      <c r="W952" s="48"/>
      <c r="X952" s="48"/>
      <c r="Y952" s="49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4"/>
      <c r="J953" s="53"/>
      <c r="K953" s="54"/>
      <c r="L953" s="22"/>
      <c r="M953" s="23"/>
      <c r="N953" s="24"/>
      <c r="O953" s="3"/>
      <c r="P953" s="27"/>
      <c r="Q953" s="27"/>
      <c r="R953" s="23"/>
      <c r="S953" s="24"/>
      <c r="T953" s="22"/>
      <c r="U953" s="73"/>
      <c r="V953" s="27"/>
      <c r="W953" s="27"/>
      <c r="X953" s="27"/>
      <c r="Y953" s="23"/>
      <c r="Z953" s="4"/>
    </row>
    <row r="954" spans="1:26" ht="23.25">
      <c r="A954" s="4"/>
      <c r="B954" s="51" t="s">
        <v>47</v>
      </c>
      <c r="C954" s="51" t="s">
        <v>54</v>
      </c>
      <c r="D954" s="51" t="s">
        <v>56</v>
      </c>
      <c r="E954" s="51"/>
      <c r="F954" s="51" t="s">
        <v>125</v>
      </c>
      <c r="G954" s="51" t="s">
        <v>279</v>
      </c>
      <c r="H954" s="51"/>
      <c r="I954" s="64"/>
      <c r="J954" s="55" t="s">
        <v>51</v>
      </c>
      <c r="K954" s="56"/>
      <c r="L954" s="74"/>
      <c r="M954" s="74"/>
      <c r="N954" s="74"/>
      <c r="O954" s="74"/>
      <c r="P954" s="74"/>
      <c r="Q954" s="74">
        <f>SUM(L954:P954)</f>
        <v>0</v>
      </c>
      <c r="R954" s="74"/>
      <c r="S954" s="74"/>
      <c r="T954" s="74"/>
      <c r="U954" s="77"/>
      <c r="V954" s="23">
        <f>SUM(R954:U954)</f>
        <v>0</v>
      </c>
      <c r="W954" s="23">
        <f>SUM(Q954+V954)</f>
        <v>0</v>
      </c>
      <c r="X954" s="23"/>
      <c r="Y954" s="23"/>
      <c r="Z954" s="4"/>
    </row>
    <row r="955" spans="1:26" ht="23.25">
      <c r="A955" s="4"/>
      <c r="B955" s="51"/>
      <c r="C955" s="51"/>
      <c r="D955" s="51"/>
      <c r="E955" s="51"/>
      <c r="F955" s="51"/>
      <c r="G955" s="51"/>
      <c r="H955" s="51"/>
      <c r="I955" s="64"/>
      <c r="J955" s="55" t="s">
        <v>52</v>
      </c>
      <c r="K955" s="56"/>
      <c r="L955" s="74"/>
      <c r="M955" s="74"/>
      <c r="N955" s="74">
        <f>(N954/N943)*100</f>
        <v>0</v>
      </c>
      <c r="O955" s="74"/>
      <c r="P955" s="74"/>
      <c r="Q955" s="74">
        <f>(Q954/Q943)*100</f>
        <v>0</v>
      </c>
      <c r="R955" s="74"/>
      <c r="S955" s="74"/>
      <c r="T955" s="74"/>
      <c r="U955" s="74"/>
      <c r="V955" s="23"/>
      <c r="W955" s="23"/>
      <c r="X955" s="23"/>
      <c r="Y955" s="23"/>
      <c r="Z955" s="4"/>
    </row>
    <row r="956" spans="1:26" ht="23.25">
      <c r="A956" s="4"/>
      <c r="B956" s="51"/>
      <c r="C956" s="51"/>
      <c r="D956" s="51"/>
      <c r="E956" s="51"/>
      <c r="F956" s="51"/>
      <c r="G956" s="51"/>
      <c r="H956" s="51"/>
      <c r="I956" s="64"/>
      <c r="J956" s="53" t="s">
        <v>53</v>
      </c>
      <c r="K956" s="54"/>
      <c r="L956" s="74"/>
      <c r="M956" s="74"/>
      <c r="N956" s="74">
        <f>(N954/N944)*100</f>
        <v>0</v>
      </c>
      <c r="O956" s="74"/>
      <c r="P956" s="74"/>
      <c r="Q956" s="23">
        <f>(Q954/Q944)*100</f>
        <v>0</v>
      </c>
      <c r="R956" s="74"/>
      <c r="S956" s="74"/>
      <c r="T956" s="74"/>
      <c r="U956" s="74"/>
      <c r="V956" s="23"/>
      <c r="W956" s="23"/>
      <c r="X956" s="23"/>
      <c r="Y956" s="23"/>
      <c r="Z956" s="4"/>
    </row>
    <row r="957" spans="1:26" ht="23.25">
      <c r="A957" s="4"/>
      <c r="B957" s="51"/>
      <c r="C957" s="51"/>
      <c r="D957" s="51"/>
      <c r="E957" s="51"/>
      <c r="F957" s="51"/>
      <c r="G957" s="51"/>
      <c r="H957" s="51"/>
      <c r="I957" s="64"/>
      <c r="J957" s="53"/>
      <c r="K957" s="54"/>
      <c r="L957" s="74"/>
      <c r="M957" s="23"/>
      <c r="N957" s="74"/>
      <c r="O957" s="74"/>
      <c r="P957" s="23"/>
      <c r="Q957" s="23"/>
      <c r="R957" s="23"/>
      <c r="S957" s="74"/>
      <c r="T957" s="74"/>
      <c r="U957" s="74"/>
      <c r="V957" s="23"/>
      <c r="W957" s="23"/>
      <c r="X957" s="23"/>
      <c r="Y957" s="23"/>
      <c r="Z957" s="4"/>
    </row>
    <row r="958" spans="1:26" ht="23.25">
      <c r="A958" s="4"/>
      <c r="B958" s="51"/>
      <c r="C958" s="51"/>
      <c r="D958" s="51"/>
      <c r="E958" s="51"/>
      <c r="F958" s="51"/>
      <c r="G958" s="51"/>
      <c r="H958" s="51" t="s">
        <v>135</v>
      </c>
      <c r="I958" s="64"/>
      <c r="J958" s="53" t="s">
        <v>136</v>
      </c>
      <c r="K958" s="54"/>
      <c r="L958" s="74"/>
      <c r="M958" s="23"/>
      <c r="N958" s="74"/>
      <c r="O958" s="74"/>
      <c r="P958" s="23"/>
      <c r="Q958" s="23"/>
      <c r="R958" s="23"/>
      <c r="S958" s="74"/>
      <c r="T958" s="74"/>
      <c r="U958" s="74"/>
      <c r="V958" s="23"/>
      <c r="W958" s="23"/>
      <c r="X958" s="23"/>
      <c r="Y958" s="23"/>
      <c r="Z958" s="4"/>
    </row>
    <row r="959" spans="1:26" ht="23.25">
      <c r="A959" s="4"/>
      <c r="B959" s="51"/>
      <c r="C959" s="51"/>
      <c r="D959" s="51"/>
      <c r="E959" s="51"/>
      <c r="F959" s="51"/>
      <c r="G959" s="51"/>
      <c r="H959" s="51"/>
      <c r="I959" s="64"/>
      <c r="J959" s="53" t="s">
        <v>137</v>
      </c>
      <c r="K959" s="54"/>
      <c r="L959" s="74"/>
      <c r="M959" s="23"/>
      <c r="N959" s="74"/>
      <c r="O959" s="74"/>
      <c r="P959" s="23"/>
      <c r="Q959" s="23"/>
      <c r="R959" s="23"/>
      <c r="S959" s="74"/>
      <c r="T959" s="74"/>
      <c r="U959" s="74"/>
      <c r="V959" s="23"/>
      <c r="W959" s="23"/>
      <c r="X959" s="23"/>
      <c r="Y959" s="23"/>
      <c r="Z959" s="4"/>
    </row>
    <row r="960" spans="1:26" ht="23.25">
      <c r="A960" s="4"/>
      <c r="B960" s="51"/>
      <c r="C960" s="51"/>
      <c r="D960" s="51"/>
      <c r="E960" s="51"/>
      <c r="F960" s="51"/>
      <c r="G960" s="51"/>
      <c r="H960" s="51"/>
      <c r="I960" s="64"/>
      <c r="J960" s="53" t="s">
        <v>49</v>
      </c>
      <c r="K960" s="54"/>
      <c r="L960" s="74">
        <f aca="true" t="shared" si="83" ref="L960:P961">SUM(L943)</f>
        <v>0</v>
      </c>
      <c r="M960" s="23">
        <f t="shared" si="83"/>
        <v>0</v>
      </c>
      <c r="N960" s="74">
        <f t="shared" si="83"/>
        <v>1119</v>
      </c>
      <c r="O960" s="74">
        <f t="shared" si="83"/>
        <v>0</v>
      </c>
      <c r="P960" s="23">
        <f t="shared" si="83"/>
        <v>0</v>
      </c>
      <c r="Q960" s="23">
        <f>SUM(L960:P960)</f>
        <v>1119</v>
      </c>
      <c r="R960" s="23">
        <f aca="true" t="shared" si="84" ref="R960:U961">SUM(R943)</f>
        <v>0</v>
      </c>
      <c r="S960" s="74">
        <f t="shared" si="84"/>
        <v>0</v>
      </c>
      <c r="T960" s="74">
        <f t="shared" si="84"/>
        <v>0</v>
      </c>
      <c r="U960" s="74">
        <f t="shared" si="84"/>
        <v>0</v>
      </c>
      <c r="V960" s="23">
        <f>SUM(R960:U960)</f>
        <v>0</v>
      </c>
      <c r="W960" s="23">
        <f>SUM(Q960+V960)</f>
        <v>1119</v>
      </c>
      <c r="X960" s="23">
        <f>(Q960/W960)*100</f>
        <v>100</v>
      </c>
      <c r="Y960" s="23">
        <f>(V960/W960)*100</f>
        <v>0</v>
      </c>
      <c r="Z960" s="4"/>
    </row>
    <row r="961" spans="1:26" ht="23.25">
      <c r="A961" s="4"/>
      <c r="B961" s="51"/>
      <c r="C961" s="51"/>
      <c r="D961" s="51"/>
      <c r="E961" s="51"/>
      <c r="F961" s="51"/>
      <c r="G961" s="51"/>
      <c r="H961" s="51"/>
      <c r="I961" s="64"/>
      <c r="J961" s="53" t="s">
        <v>50</v>
      </c>
      <c r="K961" s="54"/>
      <c r="L961" s="74">
        <f t="shared" si="83"/>
        <v>0</v>
      </c>
      <c r="M961" s="23">
        <f t="shared" si="83"/>
        <v>0</v>
      </c>
      <c r="N961" s="74">
        <f t="shared" si="83"/>
        <v>1119</v>
      </c>
      <c r="O961" s="74">
        <f t="shared" si="83"/>
        <v>0</v>
      </c>
      <c r="P961" s="23">
        <f t="shared" si="83"/>
        <v>0</v>
      </c>
      <c r="Q961" s="23">
        <f>SUM(L961:P961)</f>
        <v>1119</v>
      </c>
      <c r="R961" s="23">
        <f t="shared" si="84"/>
        <v>0</v>
      </c>
      <c r="S961" s="74">
        <f t="shared" si="84"/>
        <v>0</v>
      </c>
      <c r="T961" s="74">
        <f t="shared" si="84"/>
        <v>0</v>
      </c>
      <c r="U961" s="74">
        <f t="shared" si="84"/>
        <v>0</v>
      </c>
      <c r="V961" s="23">
        <f>SUM(R961:U961)</f>
        <v>0</v>
      </c>
      <c r="W961" s="23">
        <f>SUM(Q961+V961)</f>
        <v>1119</v>
      </c>
      <c r="X961" s="23">
        <f>(Q961/W961)*100</f>
        <v>100</v>
      </c>
      <c r="Y961" s="23">
        <f>(V961/W961)*100</f>
        <v>0</v>
      </c>
      <c r="Z961" s="4"/>
    </row>
    <row r="962" spans="1:26" ht="23.25">
      <c r="A962" s="4"/>
      <c r="B962" s="51"/>
      <c r="C962" s="51"/>
      <c r="D962" s="51"/>
      <c r="E962" s="51"/>
      <c r="F962" s="51"/>
      <c r="G962" s="51"/>
      <c r="H962" s="51"/>
      <c r="I962" s="64"/>
      <c r="J962" s="53" t="s">
        <v>51</v>
      </c>
      <c r="K962" s="54"/>
      <c r="L962" s="74">
        <f>SUM(L954)</f>
        <v>0</v>
      </c>
      <c r="M962" s="23">
        <f>SUM(M954)</f>
        <v>0</v>
      </c>
      <c r="N962" s="74">
        <f>SUM(N954)</f>
        <v>0</v>
      </c>
      <c r="O962" s="74">
        <f>SUM(O954)</f>
        <v>0</v>
      </c>
      <c r="P962" s="23">
        <f>SUM(P954)</f>
        <v>0</v>
      </c>
      <c r="Q962" s="23">
        <f>SUM(L962:P962)</f>
        <v>0</v>
      </c>
      <c r="R962" s="23">
        <f>SUM(R954)</f>
        <v>0</v>
      </c>
      <c r="S962" s="74">
        <f>SUM(S954)</f>
        <v>0</v>
      </c>
      <c r="T962" s="74">
        <f>SUM(T954)</f>
        <v>0</v>
      </c>
      <c r="U962" s="74">
        <f>SUM(U954)</f>
        <v>0</v>
      </c>
      <c r="V962" s="23">
        <f>SUM(R962:U962)</f>
        <v>0</v>
      </c>
      <c r="W962" s="23">
        <f>SUM(Q962+V962)</f>
        <v>0</v>
      </c>
      <c r="X962" s="23"/>
      <c r="Y962" s="23"/>
      <c r="Z962" s="4"/>
    </row>
    <row r="963" spans="1:26" ht="23.25">
      <c r="A963" s="4"/>
      <c r="B963" s="51"/>
      <c r="C963" s="51"/>
      <c r="D963" s="51"/>
      <c r="E963" s="51"/>
      <c r="F963" s="51"/>
      <c r="G963" s="51"/>
      <c r="H963" s="51"/>
      <c r="I963" s="64"/>
      <c r="J963" s="53" t="s">
        <v>52</v>
      </c>
      <c r="K963" s="54"/>
      <c r="L963" s="74"/>
      <c r="M963" s="23"/>
      <c r="N963" s="74">
        <f>(N962/N960)*100</f>
        <v>0</v>
      </c>
      <c r="O963" s="74"/>
      <c r="P963" s="23"/>
      <c r="Q963" s="23">
        <f>(Q962/Q960)*100</f>
        <v>0</v>
      </c>
      <c r="R963" s="23"/>
      <c r="S963" s="74"/>
      <c r="T963" s="74"/>
      <c r="U963" s="74"/>
      <c r="V963" s="23"/>
      <c r="W963" s="23"/>
      <c r="X963" s="23"/>
      <c r="Y963" s="23"/>
      <c r="Z963" s="4"/>
    </row>
    <row r="964" spans="1:26" ht="23.25">
      <c r="A964" s="4"/>
      <c r="B964" s="51"/>
      <c r="C964" s="51"/>
      <c r="D964" s="51"/>
      <c r="E964" s="51"/>
      <c r="F964" s="51"/>
      <c r="G964" s="51"/>
      <c r="H964" s="51"/>
      <c r="I964" s="64"/>
      <c r="J964" s="53" t="s">
        <v>53</v>
      </c>
      <c r="K964" s="54"/>
      <c r="L964" s="74"/>
      <c r="M964" s="23"/>
      <c r="N964" s="74">
        <f>(N962/N961)*100</f>
        <v>0</v>
      </c>
      <c r="O964" s="74"/>
      <c r="P964" s="23"/>
      <c r="Q964" s="23">
        <f>(Q962/Q961)*100</f>
        <v>0</v>
      </c>
      <c r="R964" s="23"/>
      <c r="S964" s="74"/>
      <c r="T964" s="74"/>
      <c r="U964" s="74"/>
      <c r="V964" s="23"/>
      <c r="W964" s="23"/>
      <c r="X964" s="23"/>
      <c r="Y964" s="23"/>
      <c r="Z964" s="4"/>
    </row>
    <row r="965" spans="1:26" ht="23.25">
      <c r="A965" s="4"/>
      <c r="B965" s="51"/>
      <c r="C965" s="51"/>
      <c r="D965" s="51"/>
      <c r="E965" s="51"/>
      <c r="F965" s="51"/>
      <c r="G965" s="51"/>
      <c r="H965" s="51"/>
      <c r="I965" s="64"/>
      <c r="J965" s="53"/>
      <c r="K965" s="54"/>
      <c r="L965" s="74"/>
      <c r="M965" s="23"/>
      <c r="N965" s="74"/>
      <c r="O965" s="74"/>
      <c r="P965" s="23"/>
      <c r="Q965" s="23"/>
      <c r="R965" s="23"/>
      <c r="S965" s="74"/>
      <c r="T965" s="74"/>
      <c r="U965" s="74"/>
      <c r="V965" s="23"/>
      <c r="W965" s="23"/>
      <c r="X965" s="23"/>
      <c r="Y965" s="23"/>
      <c r="Z965" s="4"/>
    </row>
    <row r="966" spans="1:26" ht="23.25">
      <c r="A966" s="4"/>
      <c r="B966" s="51"/>
      <c r="C966" s="51"/>
      <c r="D966" s="51"/>
      <c r="E966" s="51"/>
      <c r="F966" s="51"/>
      <c r="G966" s="51" t="s">
        <v>282</v>
      </c>
      <c r="H966" s="51"/>
      <c r="I966" s="64"/>
      <c r="J966" s="53" t="s">
        <v>283</v>
      </c>
      <c r="K966" s="54"/>
      <c r="L966" s="74"/>
      <c r="M966" s="23"/>
      <c r="N966" s="74"/>
      <c r="O966" s="74"/>
      <c r="P966" s="23"/>
      <c r="Q966" s="23"/>
      <c r="R966" s="23"/>
      <c r="S966" s="74"/>
      <c r="T966" s="74"/>
      <c r="U966" s="74"/>
      <c r="V966" s="23"/>
      <c r="W966" s="23"/>
      <c r="X966" s="23"/>
      <c r="Y966" s="23"/>
      <c r="Z966" s="4"/>
    </row>
    <row r="967" spans="1:26" ht="23.25">
      <c r="A967" s="4"/>
      <c r="B967" s="51"/>
      <c r="C967" s="51"/>
      <c r="D967" s="51"/>
      <c r="E967" s="51"/>
      <c r="F967" s="51"/>
      <c r="G967" s="51"/>
      <c r="H967" s="51"/>
      <c r="I967" s="64"/>
      <c r="J967" s="53" t="s">
        <v>284</v>
      </c>
      <c r="K967" s="54"/>
      <c r="L967" s="74"/>
      <c r="M967" s="23"/>
      <c r="N967" s="74"/>
      <c r="O967" s="74"/>
      <c r="P967" s="23"/>
      <c r="Q967" s="23"/>
      <c r="R967" s="23"/>
      <c r="S967" s="74"/>
      <c r="T967" s="74"/>
      <c r="U967" s="74"/>
      <c r="V967" s="23"/>
      <c r="W967" s="23"/>
      <c r="X967" s="23"/>
      <c r="Y967" s="23"/>
      <c r="Z967" s="4"/>
    </row>
    <row r="968" spans="1:26" ht="23.25">
      <c r="A968" s="4"/>
      <c r="B968" s="57"/>
      <c r="C968" s="58"/>
      <c r="D968" s="58"/>
      <c r="E968" s="58"/>
      <c r="F968" s="58"/>
      <c r="G968" s="58"/>
      <c r="H968" s="58"/>
      <c r="I968" s="53"/>
      <c r="J968" s="53" t="s">
        <v>49</v>
      </c>
      <c r="K968" s="54"/>
      <c r="L968" s="21"/>
      <c r="M968" s="21"/>
      <c r="N968" s="21">
        <v>5595</v>
      </c>
      <c r="O968" s="21"/>
      <c r="P968" s="21"/>
      <c r="Q968" s="21">
        <f>SUM(L968:P968)</f>
        <v>5595</v>
      </c>
      <c r="R968" s="21"/>
      <c r="S968" s="21"/>
      <c r="T968" s="21"/>
      <c r="U968" s="21"/>
      <c r="V968" s="21">
        <f>SUM(R968:U968)</f>
        <v>0</v>
      </c>
      <c r="W968" s="21">
        <f>SUM(Q968+V968)</f>
        <v>5595</v>
      </c>
      <c r="X968" s="21">
        <f>(Q968/W968)*100</f>
        <v>100</v>
      </c>
      <c r="Y968" s="21">
        <f>(V968/W968)*100</f>
        <v>0</v>
      </c>
      <c r="Z968" s="4"/>
    </row>
    <row r="969" spans="1:26" ht="23.25">
      <c r="A969" s="4"/>
      <c r="B969" s="51"/>
      <c r="C969" s="51"/>
      <c r="D969" s="51"/>
      <c r="E969" s="51"/>
      <c r="F969" s="51"/>
      <c r="G969" s="51"/>
      <c r="H969" s="51"/>
      <c r="I969" s="64"/>
      <c r="J969" s="53" t="s">
        <v>50</v>
      </c>
      <c r="K969" s="54"/>
      <c r="L969" s="74"/>
      <c r="M969" s="23"/>
      <c r="N969" s="74">
        <v>5408.1</v>
      </c>
      <c r="O969" s="74"/>
      <c r="P969" s="23"/>
      <c r="Q969" s="23">
        <f>SUM(L969:P969)</f>
        <v>5408.1</v>
      </c>
      <c r="R969" s="23"/>
      <c r="S969" s="74"/>
      <c r="T969" s="74"/>
      <c r="U969" s="74"/>
      <c r="V969" s="23">
        <f>SUM(R969:U969)</f>
        <v>0</v>
      </c>
      <c r="W969" s="23">
        <f>SUM(Q969+V969)</f>
        <v>5408.1</v>
      </c>
      <c r="X969" s="23">
        <f>(Q969/W969)*100</f>
        <v>100</v>
      </c>
      <c r="Y969" s="23">
        <f>(V969/W969)*100</f>
        <v>0</v>
      </c>
      <c r="Z969" s="4"/>
    </row>
    <row r="970" spans="1:26" ht="23.25">
      <c r="A970" s="4"/>
      <c r="B970" s="51"/>
      <c r="C970" s="51"/>
      <c r="D970" s="51"/>
      <c r="E970" s="51"/>
      <c r="F970" s="51"/>
      <c r="G970" s="51"/>
      <c r="H970" s="51"/>
      <c r="I970" s="64"/>
      <c r="J970" s="53" t="s">
        <v>51</v>
      </c>
      <c r="K970" s="54"/>
      <c r="L970" s="74"/>
      <c r="M970" s="23"/>
      <c r="N970" s="74">
        <v>2930.2</v>
      </c>
      <c r="O970" s="74"/>
      <c r="P970" s="23"/>
      <c r="Q970" s="23">
        <f>SUM(L970:P970)</f>
        <v>2930.2</v>
      </c>
      <c r="R970" s="23"/>
      <c r="S970" s="74"/>
      <c r="T970" s="74"/>
      <c r="U970" s="74"/>
      <c r="V970" s="23">
        <f>SUM(R970:U970)</f>
        <v>0</v>
      </c>
      <c r="W970" s="23">
        <f>SUM(Q970+V970)</f>
        <v>2930.2</v>
      </c>
      <c r="X970" s="23">
        <f>(Q970/W970)*100</f>
        <v>100</v>
      </c>
      <c r="Y970" s="23">
        <f>(V970/W970)*100</f>
        <v>0</v>
      </c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4"/>
      <c r="J971" s="53" t="s">
        <v>52</v>
      </c>
      <c r="K971" s="54"/>
      <c r="L971" s="74"/>
      <c r="M971" s="23"/>
      <c r="N971" s="74">
        <f>(N970/N968)*100</f>
        <v>52.371760500446825</v>
      </c>
      <c r="O971" s="74"/>
      <c r="P971" s="23"/>
      <c r="Q971" s="23">
        <f>(Q970/Q968)*100</f>
        <v>52.371760500446825</v>
      </c>
      <c r="R971" s="23"/>
      <c r="S971" s="74"/>
      <c r="T971" s="74"/>
      <c r="U971" s="74"/>
      <c r="V971" s="23"/>
      <c r="W971" s="23">
        <f>(W970/W968)*100</f>
        <v>52.371760500446825</v>
      </c>
      <c r="X971" s="23"/>
      <c r="Y971" s="23"/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/>
      <c r="I972" s="64"/>
      <c r="J972" s="53" t="s">
        <v>53</v>
      </c>
      <c r="K972" s="54"/>
      <c r="L972" s="74"/>
      <c r="M972" s="23"/>
      <c r="N972" s="74">
        <f>(N970/N969)*100</f>
        <v>54.18169042732197</v>
      </c>
      <c r="O972" s="74"/>
      <c r="P972" s="23"/>
      <c r="Q972" s="23">
        <f>(Q970/Q969)*100</f>
        <v>54.18169042732197</v>
      </c>
      <c r="R972" s="23"/>
      <c r="S972" s="74"/>
      <c r="T972" s="74"/>
      <c r="U972" s="74"/>
      <c r="V972" s="23"/>
      <c r="W972" s="23">
        <f>(W970/W969)*100</f>
        <v>54.18169042732197</v>
      </c>
      <c r="X972" s="23"/>
      <c r="Y972" s="23"/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4"/>
      <c r="J973" s="53"/>
      <c r="K973" s="54"/>
      <c r="L973" s="74"/>
      <c r="M973" s="23"/>
      <c r="N973" s="74"/>
      <c r="O973" s="74"/>
      <c r="P973" s="23"/>
      <c r="Q973" s="23"/>
      <c r="R973" s="23"/>
      <c r="S973" s="74"/>
      <c r="T973" s="74"/>
      <c r="U973" s="74"/>
      <c r="V973" s="23"/>
      <c r="W973" s="23"/>
      <c r="X973" s="23"/>
      <c r="Y973" s="23"/>
      <c r="Z973" s="4"/>
    </row>
    <row r="974" spans="1:26" ht="23.25">
      <c r="A974" s="4"/>
      <c r="B974" s="51"/>
      <c r="C974" s="51"/>
      <c r="D974" s="51"/>
      <c r="E974" s="51"/>
      <c r="F974" s="51"/>
      <c r="G974" s="51" t="s">
        <v>285</v>
      </c>
      <c r="H974" s="51"/>
      <c r="I974" s="64"/>
      <c r="J974" s="53" t="s">
        <v>286</v>
      </c>
      <c r="K974" s="54"/>
      <c r="L974" s="74"/>
      <c r="M974" s="23"/>
      <c r="N974" s="74"/>
      <c r="O974" s="74"/>
      <c r="P974" s="23"/>
      <c r="Q974" s="23"/>
      <c r="R974" s="23"/>
      <c r="S974" s="74"/>
      <c r="T974" s="74"/>
      <c r="U974" s="74"/>
      <c r="V974" s="23"/>
      <c r="W974" s="23"/>
      <c r="X974" s="23"/>
      <c r="Y974" s="23"/>
      <c r="Z974" s="4"/>
    </row>
    <row r="975" spans="1:26" ht="23.25">
      <c r="A975" s="4"/>
      <c r="B975" s="51"/>
      <c r="C975" s="51"/>
      <c r="D975" s="51"/>
      <c r="E975" s="51"/>
      <c r="F975" s="51"/>
      <c r="G975" s="51"/>
      <c r="H975" s="51"/>
      <c r="I975" s="64"/>
      <c r="J975" s="53" t="s">
        <v>287</v>
      </c>
      <c r="K975" s="54"/>
      <c r="L975" s="74"/>
      <c r="M975" s="23"/>
      <c r="N975" s="74"/>
      <c r="O975" s="74"/>
      <c r="P975" s="23"/>
      <c r="Q975" s="23"/>
      <c r="R975" s="23"/>
      <c r="S975" s="74"/>
      <c r="T975" s="74"/>
      <c r="U975" s="74"/>
      <c r="V975" s="23"/>
      <c r="W975" s="23"/>
      <c r="X975" s="23"/>
      <c r="Y975" s="23"/>
      <c r="Z975" s="4"/>
    </row>
    <row r="976" spans="1:26" ht="23.25">
      <c r="A976" s="4"/>
      <c r="B976" s="51"/>
      <c r="C976" s="51"/>
      <c r="D976" s="51"/>
      <c r="E976" s="51"/>
      <c r="F976" s="51"/>
      <c r="G976" s="51"/>
      <c r="H976" s="51"/>
      <c r="I976" s="64"/>
      <c r="J976" s="53" t="s">
        <v>49</v>
      </c>
      <c r="K976" s="54"/>
      <c r="L976" s="74"/>
      <c r="M976" s="23"/>
      <c r="N976" s="74">
        <v>626.6</v>
      </c>
      <c r="O976" s="74"/>
      <c r="P976" s="23"/>
      <c r="Q976" s="23">
        <f>SUM(L976:P976)</f>
        <v>626.6</v>
      </c>
      <c r="R976" s="23"/>
      <c r="S976" s="74"/>
      <c r="T976" s="74"/>
      <c r="U976" s="74"/>
      <c r="V976" s="23">
        <f>SUM(R976:U976)</f>
        <v>0</v>
      </c>
      <c r="W976" s="23">
        <f>SUM(Q976+V976)</f>
        <v>626.6</v>
      </c>
      <c r="X976" s="23">
        <f>(Q976/W976)*100</f>
        <v>100</v>
      </c>
      <c r="Y976" s="23">
        <f>(V976/W976)*100</f>
        <v>0</v>
      </c>
      <c r="Z976" s="4"/>
    </row>
    <row r="977" spans="1:26" ht="23.25">
      <c r="A977" s="4"/>
      <c r="B977" s="57"/>
      <c r="C977" s="58"/>
      <c r="D977" s="58"/>
      <c r="E977" s="58"/>
      <c r="F977" s="58"/>
      <c r="G977" s="58"/>
      <c r="H977" s="58"/>
      <c r="I977" s="53"/>
      <c r="J977" s="53" t="s">
        <v>50</v>
      </c>
      <c r="K977" s="54"/>
      <c r="L977" s="21"/>
      <c r="M977" s="21"/>
      <c r="N977" s="21">
        <v>511.8</v>
      </c>
      <c r="O977" s="21"/>
      <c r="P977" s="21"/>
      <c r="Q977" s="21">
        <f>SUM(L977:P977)</f>
        <v>511.8</v>
      </c>
      <c r="R977" s="21"/>
      <c r="S977" s="21"/>
      <c r="T977" s="21"/>
      <c r="U977" s="21"/>
      <c r="V977" s="21">
        <f>SUM(R977:U977)</f>
        <v>0</v>
      </c>
      <c r="W977" s="21">
        <f>SUM(Q977+V977)</f>
        <v>511.8</v>
      </c>
      <c r="X977" s="21">
        <f>(Q977/W977)*100</f>
        <v>100</v>
      </c>
      <c r="Y977" s="21">
        <f>(V977/W977)*100</f>
        <v>0</v>
      </c>
      <c r="Z977" s="4"/>
    </row>
    <row r="978" spans="1:26" ht="23.25">
      <c r="A978" s="4"/>
      <c r="B978" s="51"/>
      <c r="C978" s="51"/>
      <c r="D978" s="51"/>
      <c r="E978" s="51"/>
      <c r="F978" s="51"/>
      <c r="G978" s="51"/>
      <c r="H978" s="51"/>
      <c r="I978" s="64"/>
      <c r="J978" s="53" t="s">
        <v>51</v>
      </c>
      <c r="K978" s="54"/>
      <c r="L978" s="74"/>
      <c r="M978" s="23"/>
      <c r="N978" s="74">
        <v>402.6</v>
      </c>
      <c r="O978" s="74"/>
      <c r="P978" s="23"/>
      <c r="Q978" s="23">
        <f>SUM(L978:P978)</f>
        <v>402.6</v>
      </c>
      <c r="R978" s="23"/>
      <c r="S978" s="74"/>
      <c r="T978" s="74"/>
      <c r="U978" s="74"/>
      <c r="V978" s="23">
        <f>SUM(R978:U978)</f>
        <v>0</v>
      </c>
      <c r="W978" s="23">
        <f>SUM(Q978+V978)</f>
        <v>402.6</v>
      </c>
      <c r="X978" s="23">
        <f>(Q978/W978)*100</f>
        <v>100</v>
      </c>
      <c r="Y978" s="23">
        <f>(V978/W978)*100</f>
        <v>0</v>
      </c>
      <c r="Z978" s="4"/>
    </row>
    <row r="979" spans="1:26" ht="23.25">
      <c r="A979" s="4"/>
      <c r="B979" s="51"/>
      <c r="C979" s="51"/>
      <c r="D979" s="51"/>
      <c r="E979" s="51"/>
      <c r="F979" s="51"/>
      <c r="G979" s="51"/>
      <c r="H979" s="51"/>
      <c r="I979" s="64"/>
      <c r="J979" s="53" t="s">
        <v>52</v>
      </c>
      <c r="K979" s="54"/>
      <c r="L979" s="74"/>
      <c r="M979" s="23"/>
      <c r="N979" s="74">
        <f>(N978/N976)*100</f>
        <v>64.25151611873603</v>
      </c>
      <c r="O979" s="74"/>
      <c r="P979" s="23"/>
      <c r="Q979" s="23">
        <f>(Q978/Q976)*100</f>
        <v>64.25151611873603</v>
      </c>
      <c r="R979" s="23"/>
      <c r="S979" s="74"/>
      <c r="T979" s="74"/>
      <c r="U979" s="74"/>
      <c r="V979" s="23"/>
      <c r="W979" s="23">
        <f>(W978/W976)*100</f>
        <v>64.25151611873603</v>
      </c>
      <c r="X979" s="23"/>
      <c r="Y979" s="23"/>
      <c r="Z979" s="4"/>
    </row>
    <row r="980" spans="1:26" ht="23.25">
      <c r="A980" s="4"/>
      <c r="B980" s="51"/>
      <c r="C980" s="51"/>
      <c r="D980" s="51"/>
      <c r="E980" s="51"/>
      <c r="F980" s="51"/>
      <c r="G980" s="51"/>
      <c r="H980" s="51"/>
      <c r="I980" s="64"/>
      <c r="J980" s="53" t="s">
        <v>53</v>
      </c>
      <c r="K980" s="54"/>
      <c r="L980" s="74"/>
      <c r="M980" s="23"/>
      <c r="N980" s="74">
        <f>(N978/N977)*100</f>
        <v>78.66354044548652</v>
      </c>
      <c r="O980" s="74"/>
      <c r="P980" s="23"/>
      <c r="Q980" s="23">
        <f>(Q978/Q977)*100</f>
        <v>78.66354044548652</v>
      </c>
      <c r="R980" s="23"/>
      <c r="S980" s="74"/>
      <c r="T980" s="74"/>
      <c r="U980" s="74"/>
      <c r="V980" s="23"/>
      <c r="W980" s="23">
        <f>(W978/W977)*100</f>
        <v>78.66354044548652</v>
      </c>
      <c r="X980" s="23"/>
      <c r="Y980" s="23"/>
      <c r="Z980" s="4"/>
    </row>
    <row r="981" spans="1:26" ht="23.25">
      <c r="A981" s="4"/>
      <c r="B981" s="51"/>
      <c r="C981" s="51"/>
      <c r="D981" s="51"/>
      <c r="E981" s="51"/>
      <c r="F981" s="51"/>
      <c r="G981" s="51"/>
      <c r="H981" s="51"/>
      <c r="I981" s="64"/>
      <c r="J981" s="53"/>
      <c r="K981" s="54"/>
      <c r="L981" s="74"/>
      <c r="M981" s="23"/>
      <c r="N981" s="74"/>
      <c r="O981" s="74"/>
      <c r="P981" s="23"/>
      <c r="Q981" s="23"/>
      <c r="R981" s="23"/>
      <c r="S981" s="74"/>
      <c r="T981" s="74"/>
      <c r="U981" s="74"/>
      <c r="V981" s="23"/>
      <c r="W981" s="23"/>
      <c r="X981" s="23"/>
      <c r="Y981" s="23"/>
      <c r="Z981" s="4"/>
    </row>
    <row r="982" spans="1:26" ht="23.25">
      <c r="A982" s="4"/>
      <c r="B982" s="57"/>
      <c r="C982" s="57"/>
      <c r="D982" s="57"/>
      <c r="E982" s="57"/>
      <c r="F982" s="57"/>
      <c r="G982" s="57"/>
      <c r="H982" s="57" t="s">
        <v>145</v>
      </c>
      <c r="I982" s="64"/>
      <c r="J982" s="53" t="s">
        <v>146</v>
      </c>
      <c r="K982" s="54"/>
      <c r="L982" s="74"/>
      <c r="M982" s="23"/>
      <c r="N982" s="74"/>
      <c r="O982" s="74"/>
      <c r="P982" s="23"/>
      <c r="Q982" s="23"/>
      <c r="R982" s="23"/>
      <c r="S982" s="74"/>
      <c r="T982" s="74"/>
      <c r="U982" s="74"/>
      <c r="V982" s="23"/>
      <c r="W982" s="23"/>
      <c r="X982" s="23"/>
      <c r="Y982" s="23"/>
      <c r="Z982" s="4"/>
    </row>
    <row r="983" spans="1:26" ht="23.25">
      <c r="A983" s="4"/>
      <c r="B983" s="57"/>
      <c r="C983" s="58"/>
      <c r="D983" s="58"/>
      <c r="E983" s="58"/>
      <c r="F983" s="58"/>
      <c r="G983" s="58"/>
      <c r="H983" s="58"/>
      <c r="I983" s="53"/>
      <c r="J983" s="53" t="s">
        <v>147</v>
      </c>
      <c r="K983" s="54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4"/>
    </row>
    <row r="984" spans="1:26" ht="23.25">
      <c r="A984" s="4"/>
      <c r="B984" s="57"/>
      <c r="C984" s="57"/>
      <c r="D984" s="57"/>
      <c r="E984" s="57"/>
      <c r="F984" s="57"/>
      <c r="G984" s="57"/>
      <c r="H984" s="57"/>
      <c r="I984" s="64"/>
      <c r="J984" s="53" t="s">
        <v>49</v>
      </c>
      <c r="K984" s="54"/>
      <c r="L984" s="74">
        <f>SUM(L968+L976)</f>
        <v>0</v>
      </c>
      <c r="M984" s="23">
        <f>SUM(M968+M976)</f>
        <v>0</v>
      </c>
      <c r="N984" s="74">
        <f>SUM(N968+N976)</f>
        <v>6221.6</v>
      </c>
      <c r="O984" s="74">
        <f>SUM(O968+O976)</f>
        <v>0</v>
      </c>
      <c r="P984" s="23">
        <f>SUM(P968+P976)</f>
        <v>0</v>
      </c>
      <c r="Q984" s="23">
        <f>SUM(L984:P984)</f>
        <v>6221.6</v>
      </c>
      <c r="R984" s="23">
        <f aca="true" t="shared" si="85" ref="R984:U986">SUM(R968+R976)</f>
        <v>0</v>
      </c>
      <c r="S984" s="74">
        <f t="shared" si="85"/>
        <v>0</v>
      </c>
      <c r="T984" s="74">
        <f t="shared" si="85"/>
        <v>0</v>
      </c>
      <c r="U984" s="74">
        <f t="shared" si="85"/>
        <v>0</v>
      </c>
      <c r="V984" s="23">
        <f>SUM(R984:U984)</f>
        <v>0</v>
      </c>
      <c r="W984" s="23">
        <f>SUM(Q984+V984)</f>
        <v>6221.6</v>
      </c>
      <c r="X984" s="23">
        <f>(Q984/W984)*100</f>
        <v>100</v>
      </c>
      <c r="Y984" s="23">
        <f>(V984/W984)*100</f>
        <v>0</v>
      </c>
      <c r="Z984" s="4"/>
    </row>
    <row r="985" spans="1:26" ht="23.25">
      <c r="A985" s="4"/>
      <c r="B985" s="57"/>
      <c r="C985" s="57"/>
      <c r="D985" s="57"/>
      <c r="E985" s="57"/>
      <c r="F985" s="57"/>
      <c r="G985" s="57"/>
      <c r="H985" s="57"/>
      <c r="I985" s="64"/>
      <c r="J985" s="53" t="s">
        <v>50</v>
      </c>
      <c r="K985" s="54"/>
      <c r="L985" s="74">
        <f aca="true" t="shared" si="86" ref="L985:P986">SUM(L969+L977)</f>
        <v>0</v>
      </c>
      <c r="M985" s="23">
        <f t="shared" si="86"/>
        <v>0</v>
      </c>
      <c r="N985" s="74">
        <f t="shared" si="86"/>
        <v>5919.900000000001</v>
      </c>
      <c r="O985" s="74">
        <f t="shared" si="86"/>
        <v>0</v>
      </c>
      <c r="P985" s="23">
        <f t="shared" si="86"/>
        <v>0</v>
      </c>
      <c r="Q985" s="23">
        <f>SUM(L985:P985)</f>
        <v>5919.900000000001</v>
      </c>
      <c r="R985" s="23">
        <f t="shared" si="85"/>
        <v>0</v>
      </c>
      <c r="S985" s="74">
        <f t="shared" si="85"/>
        <v>0</v>
      </c>
      <c r="T985" s="74">
        <f t="shared" si="85"/>
        <v>0</v>
      </c>
      <c r="U985" s="74">
        <f t="shared" si="85"/>
        <v>0</v>
      </c>
      <c r="V985" s="23">
        <f>SUM(R985:U985)</f>
        <v>0</v>
      </c>
      <c r="W985" s="23">
        <f>SUM(Q985+V985)</f>
        <v>5919.900000000001</v>
      </c>
      <c r="X985" s="23">
        <f>(Q985/W985)*100</f>
        <v>100</v>
      </c>
      <c r="Y985" s="23">
        <f>(V985/W985)*100</f>
        <v>0</v>
      </c>
      <c r="Z985" s="4"/>
    </row>
    <row r="986" spans="1:26" ht="23.25">
      <c r="A986" s="4"/>
      <c r="B986" s="57"/>
      <c r="C986" s="57"/>
      <c r="D986" s="57"/>
      <c r="E986" s="57"/>
      <c r="F986" s="57"/>
      <c r="G986" s="57"/>
      <c r="H986" s="57"/>
      <c r="I986" s="64"/>
      <c r="J986" s="53" t="s">
        <v>51</v>
      </c>
      <c r="K986" s="54"/>
      <c r="L986" s="74">
        <f t="shared" si="86"/>
        <v>0</v>
      </c>
      <c r="M986" s="23">
        <f t="shared" si="86"/>
        <v>0</v>
      </c>
      <c r="N986" s="74">
        <f t="shared" si="86"/>
        <v>3332.7999999999997</v>
      </c>
      <c r="O986" s="74">
        <f t="shared" si="86"/>
        <v>0</v>
      </c>
      <c r="P986" s="23">
        <f t="shared" si="86"/>
        <v>0</v>
      </c>
      <c r="Q986" s="23">
        <f>SUM(L986:P986)</f>
        <v>3332.7999999999997</v>
      </c>
      <c r="R986" s="23">
        <f t="shared" si="85"/>
        <v>0</v>
      </c>
      <c r="S986" s="74">
        <f t="shared" si="85"/>
        <v>0</v>
      </c>
      <c r="T986" s="74">
        <f t="shared" si="85"/>
        <v>0</v>
      </c>
      <c r="U986" s="74">
        <f t="shared" si="85"/>
        <v>0</v>
      </c>
      <c r="V986" s="23">
        <f>SUM(R986:U986)</f>
        <v>0</v>
      </c>
      <c r="W986" s="23">
        <f>SUM(Q986+V986)</f>
        <v>3332.7999999999997</v>
      </c>
      <c r="X986" s="23">
        <f>(Q986/W986)*100</f>
        <v>100</v>
      </c>
      <c r="Y986" s="23">
        <f>(V986/W986)*100</f>
        <v>0</v>
      </c>
      <c r="Z986" s="4"/>
    </row>
    <row r="987" spans="1:26" ht="23.25">
      <c r="A987" s="4"/>
      <c r="B987" s="57"/>
      <c r="C987" s="57"/>
      <c r="D987" s="57"/>
      <c r="E987" s="57"/>
      <c r="F987" s="57"/>
      <c r="G987" s="57"/>
      <c r="H987" s="57"/>
      <c r="I987" s="64"/>
      <c r="J987" s="53" t="s">
        <v>52</v>
      </c>
      <c r="K987" s="54"/>
      <c r="L987" s="74"/>
      <c r="M987" s="23"/>
      <c r="N987" s="74">
        <f>(N986/N984)*100</f>
        <v>53.568213964253566</v>
      </c>
      <c r="O987" s="74"/>
      <c r="P987" s="23"/>
      <c r="Q987" s="23">
        <f>(Q986/Q984)*100</f>
        <v>53.568213964253566</v>
      </c>
      <c r="R987" s="23"/>
      <c r="S987" s="74"/>
      <c r="T987" s="74"/>
      <c r="U987" s="74"/>
      <c r="V987" s="23"/>
      <c r="W987" s="23">
        <f>(W986/W984)*100</f>
        <v>53.568213964253566</v>
      </c>
      <c r="X987" s="23"/>
      <c r="Y987" s="23"/>
      <c r="Z987" s="4"/>
    </row>
    <row r="988" spans="1:26" ht="23.25">
      <c r="A988" s="4"/>
      <c r="B988" s="57"/>
      <c r="C988" s="57"/>
      <c r="D988" s="57"/>
      <c r="E988" s="57"/>
      <c r="F988" s="57"/>
      <c r="G988" s="57"/>
      <c r="H988" s="57"/>
      <c r="I988" s="64"/>
      <c r="J988" s="53" t="s">
        <v>53</v>
      </c>
      <c r="K988" s="54"/>
      <c r="L988" s="74"/>
      <c r="M988" s="23"/>
      <c r="N988" s="74">
        <f>(N986/N985)*100</f>
        <v>56.29824828122095</v>
      </c>
      <c r="O988" s="74"/>
      <c r="P988" s="23"/>
      <c r="Q988" s="23">
        <f>(Q986/Q985)*100</f>
        <v>56.29824828122095</v>
      </c>
      <c r="R988" s="23"/>
      <c r="S988" s="74"/>
      <c r="T988" s="74"/>
      <c r="U988" s="74"/>
      <c r="V988" s="23"/>
      <c r="W988" s="23">
        <f>(W986/W985)*100</f>
        <v>56.29824828122095</v>
      </c>
      <c r="X988" s="23"/>
      <c r="Y988" s="23"/>
      <c r="Z988" s="4"/>
    </row>
    <row r="989" spans="1:26" ht="23.25">
      <c r="A989" s="4"/>
      <c r="B989" s="57"/>
      <c r="C989" s="57"/>
      <c r="D989" s="57"/>
      <c r="E989" s="57"/>
      <c r="F989" s="57"/>
      <c r="G989" s="57"/>
      <c r="H989" s="57"/>
      <c r="I989" s="64"/>
      <c r="J989" s="53"/>
      <c r="K989" s="54"/>
      <c r="L989" s="74"/>
      <c r="M989" s="23"/>
      <c r="N989" s="74"/>
      <c r="O989" s="74"/>
      <c r="P989" s="23"/>
      <c r="Q989" s="23"/>
      <c r="R989" s="23"/>
      <c r="S989" s="74"/>
      <c r="T989" s="74"/>
      <c r="U989" s="74"/>
      <c r="V989" s="23"/>
      <c r="W989" s="23"/>
      <c r="X989" s="23"/>
      <c r="Y989" s="23"/>
      <c r="Z989" s="4"/>
    </row>
    <row r="990" spans="1:26" ht="23.25">
      <c r="A990" s="4"/>
      <c r="B990" s="65"/>
      <c r="C990" s="65"/>
      <c r="D990" s="65"/>
      <c r="E990" s="65"/>
      <c r="F990" s="65"/>
      <c r="G990" s="65"/>
      <c r="H990" s="65"/>
      <c r="I990" s="66"/>
      <c r="J990" s="62"/>
      <c r="K990" s="63"/>
      <c r="L990" s="75"/>
      <c r="M990" s="76"/>
      <c r="N990" s="75"/>
      <c r="O990" s="75"/>
      <c r="P990" s="76"/>
      <c r="Q990" s="76"/>
      <c r="R990" s="76"/>
      <c r="S990" s="75"/>
      <c r="T990" s="75"/>
      <c r="U990" s="75"/>
      <c r="V990" s="76"/>
      <c r="W990" s="76"/>
      <c r="X990" s="76"/>
      <c r="Y990" s="76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417</v>
      </c>
      <c r="Z992" s="4"/>
    </row>
    <row r="993" spans="1:26" ht="23.25">
      <c r="A993" s="4"/>
      <c r="B993" s="67" t="s">
        <v>40</v>
      </c>
      <c r="C993" s="68"/>
      <c r="D993" s="68"/>
      <c r="E993" s="68"/>
      <c r="F993" s="68"/>
      <c r="G993" s="68"/>
      <c r="H993" s="69"/>
      <c r="I993" s="10"/>
      <c r="J993" s="11"/>
      <c r="K993" s="12"/>
      <c r="L993" s="13" t="s">
        <v>1</v>
      </c>
      <c r="M993" s="13"/>
      <c r="N993" s="13"/>
      <c r="O993" s="13"/>
      <c r="P993" s="13"/>
      <c r="Q993" s="13"/>
      <c r="R993" s="14" t="s">
        <v>2</v>
      </c>
      <c r="S993" s="13"/>
      <c r="T993" s="13"/>
      <c r="U993" s="13"/>
      <c r="V993" s="15"/>
      <c r="W993" s="13" t="s">
        <v>42</v>
      </c>
      <c r="X993" s="13"/>
      <c r="Y993" s="16"/>
      <c r="Z993" s="4"/>
    </row>
    <row r="994" spans="1:26" ht="23.25">
      <c r="A994" s="4"/>
      <c r="B994" s="17" t="s">
        <v>41</v>
      </c>
      <c r="C994" s="18"/>
      <c r="D994" s="18"/>
      <c r="E994" s="18"/>
      <c r="F994" s="18"/>
      <c r="G994" s="18"/>
      <c r="H994" s="70"/>
      <c r="I994" s="19"/>
      <c r="J994" s="20"/>
      <c r="K994" s="21"/>
      <c r="L994" s="22"/>
      <c r="M994" s="23"/>
      <c r="N994" s="24"/>
      <c r="O994" s="25" t="s">
        <v>3</v>
      </c>
      <c r="P994" s="26"/>
      <c r="Q994" s="27"/>
      <c r="R994" s="28" t="s">
        <v>3</v>
      </c>
      <c r="S994" s="24"/>
      <c r="T994" s="22"/>
      <c r="U994" s="29"/>
      <c r="V994" s="27"/>
      <c r="W994" s="27"/>
      <c r="X994" s="30" t="s">
        <v>4</v>
      </c>
      <c r="Y994" s="31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5</v>
      </c>
      <c r="K995" s="21"/>
      <c r="L995" s="34" t="s">
        <v>6</v>
      </c>
      <c r="M995" s="35" t="s">
        <v>7</v>
      </c>
      <c r="N995" s="36" t="s">
        <v>6</v>
      </c>
      <c r="O995" s="34" t="s">
        <v>8</v>
      </c>
      <c r="P995" s="26" t="s">
        <v>9</v>
      </c>
      <c r="Q995" s="23"/>
      <c r="R995" s="37" t="s">
        <v>8</v>
      </c>
      <c r="S995" s="35" t="s">
        <v>10</v>
      </c>
      <c r="T995" s="34" t="s">
        <v>11</v>
      </c>
      <c r="U995" s="29" t="s">
        <v>12</v>
      </c>
      <c r="V995" s="27"/>
      <c r="W995" s="27"/>
      <c r="X995" s="27"/>
      <c r="Y995" s="35"/>
      <c r="Z995" s="4"/>
    </row>
    <row r="996" spans="1:26" ht="23.25">
      <c r="A996" s="4"/>
      <c r="B996" s="38" t="s">
        <v>31</v>
      </c>
      <c r="C996" s="38" t="s">
        <v>32</v>
      </c>
      <c r="D996" s="38" t="s">
        <v>33</v>
      </c>
      <c r="E996" s="38" t="s">
        <v>34</v>
      </c>
      <c r="F996" s="38" t="s">
        <v>35</v>
      </c>
      <c r="G996" s="38" t="s">
        <v>36</v>
      </c>
      <c r="H996" s="38" t="s">
        <v>39</v>
      </c>
      <c r="I996" s="19"/>
      <c r="J996" s="39"/>
      <c r="K996" s="21"/>
      <c r="L996" s="34" t="s">
        <v>13</v>
      </c>
      <c r="M996" s="35" t="s">
        <v>14</v>
      </c>
      <c r="N996" s="36" t="s">
        <v>15</v>
      </c>
      <c r="O996" s="34" t="s">
        <v>16</v>
      </c>
      <c r="P996" s="26" t="s">
        <v>17</v>
      </c>
      <c r="Q996" s="35" t="s">
        <v>18</v>
      </c>
      <c r="R996" s="37" t="s">
        <v>16</v>
      </c>
      <c r="S996" s="35" t="s">
        <v>19</v>
      </c>
      <c r="T996" s="34" t="s">
        <v>20</v>
      </c>
      <c r="U996" s="29" t="s">
        <v>21</v>
      </c>
      <c r="V996" s="26" t="s">
        <v>18</v>
      </c>
      <c r="W996" s="26" t="s">
        <v>22</v>
      </c>
      <c r="X996" s="26" t="s">
        <v>23</v>
      </c>
      <c r="Y996" s="35" t="s">
        <v>24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3"/>
      <c r="M997" s="44"/>
      <c r="N997" s="45"/>
      <c r="O997" s="46" t="s">
        <v>25</v>
      </c>
      <c r="P997" s="47"/>
      <c r="Q997" s="48"/>
      <c r="R997" s="49" t="s">
        <v>25</v>
      </c>
      <c r="S997" s="44" t="s">
        <v>26</v>
      </c>
      <c r="T997" s="43"/>
      <c r="U997" s="50" t="s">
        <v>27</v>
      </c>
      <c r="V997" s="48"/>
      <c r="W997" s="48"/>
      <c r="X997" s="48"/>
      <c r="Y997" s="49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4"/>
      <c r="J998" s="53"/>
      <c r="K998" s="54"/>
      <c r="L998" s="22"/>
      <c r="M998" s="23"/>
      <c r="N998" s="24"/>
      <c r="O998" s="3"/>
      <c r="P998" s="27"/>
      <c r="Q998" s="27"/>
      <c r="R998" s="23"/>
      <c r="S998" s="24"/>
      <c r="T998" s="22"/>
      <c r="U998" s="73"/>
      <c r="V998" s="27"/>
      <c r="W998" s="27"/>
      <c r="X998" s="27"/>
      <c r="Y998" s="23"/>
      <c r="Z998" s="4"/>
    </row>
    <row r="999" spans="1:26" ht="23.25">
      <c r="A999" s="4"/>
      <c r="B999" s="51" t="s">
        <v>47</v>
      </c>
      <c r="C999" s="51" t="s">
        <v>54</v>
      </c>
      <c r="D999" s="51" t="s">
        <v>56</v>
      </c>
      <c r="E999" s="51"/>
      <c r="F999" s="51" t="s">
        <v>125</v>
      </c>
      <c r="G999" s="51" t="s">
        <v>288</v>
      </c>
      <c r="H999" s="51"/>
      <c r="I999" s="64"/>
      <c r="J999" s="55" t="s">
        <v>289</v>
      </c>
      <c r="K999" s="56"/>
      <c r="L999" s="74"/>
      <c r="M999" s="74"/>
      <c r="N999" s="74"/>
      <c r="O999" s="74"/>
      <c r="P999" s="74"/>
      <c r="Q999" s="74"/>
      <c r="R999" s="74"/>
      <c r="S999" s="74"/>
      <c r="T999" s="74"/>
      <c r="U999" s="77"/>
      <c r="V999" s="23"/>
      <c r="W999" s="23"/>
      <c r="X999" s="23"/>
      <c r="Y999" s="23"/>
      <c r="Z999" s="4"/>
    </row>
    <row r="1000" spans="1:26" ht="23.25">
      <c r="A1000" s="4"/>
      <c r="B1000" s="51"/>
      <c r="C1000" s="51"/>
      <c r="D1000" s="51"/>
      <c r="E1000" s="51"/>
      <c r="F1000" s="51"/>
      <c r="G1000" s="51"/>
      <c r="H1000" s="51"/>
      <c r="I1000" s="64"/>
      <c r="J1000" s="55" t="s">
        <v>290</v>
      </c>
      <c r="K1000" s="56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23"/>
      <c r="W1000" s="23"/>
      <c r="X1000" s="23"/>
      <c r="Y1000" s="23"/>
      <c r="Z1000" s="4"/>
    </row>
    <row r="1001" spans="1:26" ht="23.25">
      <c r="A1001" s="4"/>
      <c r="B1001" s="51"/>
      <c r="C1001" s="51"/>
      <c r="D1001" s="51"/>
      <c r="E1001" s="51"/>
      <c r="F1001" s="51"/>
      <c r="G1001" s="51"/>
      <c r="H1001" s="51"/>
      <c r="I1001" s="64"/>
      <c r="J1001" s="53" t="s">
        <v>49</v>
      </c>
      <c r="K1001" s="54"/>
      <c r="L1001" s="74"/>
      <c r="M1001" s="74"/>
      <c r="N1001" s="74">
        <v>190.2</v>
      </c>
      <c r="O1001" s="74"/>
      <c r="P1001" s="74"/>
      <c r="Q1001" s="23">
        <f>SUM(L1001:P1001)</f>
        <v>190.2</v>
      </c>
      <c r="R1001" s="74"/>
      <c r="S1001" s="74"/>
      <c r="T1001" s="74"/>
      <c r="U1001" s="74"/>
      <c r="V1001" s="23">
        <f>SUM(R1001:U1001)</f>
        <v>0</v>
      </c>
      <c r="W1001" s="23">
        <f>SUM(Q1001+V1001)</f>
        <v>190.2</v>
      </c>
      <c r="X1001" s="23">
        <f>(Q1001/W1001)*100</f>
        <v>100</v>
      </c>
      <c r="Y1001" s="23">
        <f>(V1001/W1001)*100</f>
        <v>0</v>
      </c>
      <c r="Z1001" s="4"/>
    </row>
    <row r="1002" spans="1:26" ht="23.25">
      <c r="A1002" s="4"/>
      <c r="B1002" s="51"/>
      <c r="C1002" s="51"/>
      <c r="D1002" s="51"/>
      <c r="E1002" s="51"/>
      <c r="F1002" s="51"/>
      <c r="G1002" s="51"/>
      <c r="H1002" s="51"/>
      <c r="I1002" s="64"/>
      <c r="J1002" s="53" t="s">
        <v>50</v>
      </c>
      <c r="K1002" s="54"/>
      <c r="L1002" s="74"/>
      <c r="M1002" s="23"/>
      <c r="N1002" s="74">
        <v>179.2</v>
      </c>
      <c r="O1002" s="74"/>
      <c r="P1002" s="23"/>
      <c r="Q1002" s="23">
        <f>SUM(L1002:P1002)</f>
        <v>179.2</v>
      </c>
      <c r="R1002" s="23"/>
      <c r="S1002" s="74"/>
      <c r="T1002" s="74"/>
      <c r="U1002" s="74"/>
      <c r="V1002" s="23">
        <f>SUM(R1002:U1002)</f>
        <v>0</v>
      </c>
      <c r="W1002" s="23">
        <f>SUM(Q1002+V1002)</f>
        <v>179.2</v>
      </c>
      <c r="X1002" s="23">
        <f>(Q1002/W1002)*100</f>
        <v>100</v>
      </c>
      <c r="Y1002" s="23">
        <f>(V1002/W1002)*100</f>
        <v>0</v>
      </c>
      <c r="Z1002" s="4"/>
    </row>
    <row r="1003" spans="1:26" ht="23.25">
      <c r="A1003" s="4"/>
      <c r="B1003" s="51"/>
      <c r="C1003" s="51"/>
      <c r="D1003" s="51"/>
      <c r="E1003" s="51"/>
      <c r="F1003" s="51"/>
      <c r="G1003" s="51"/>
      <c r="H1003" s="51"/>
      <c r="I1003" s="64"/>
      <c r="J1003" s="53" t="s">
        <v>51</v>
      </c>
      <c r="K1003" s="54"/>
      <c r="L1003" s="74"/>
      <c r="M1003" s="23"/>
      <c r="N1003" s="74">
        <v>156.3</v>
      </c>
      <c r="O1003" s="74"/>
      <c r="P1003" s="23"/>
      <c r="Q1003" s="23">
        <f>SUM(L1003:P1003)</f>
        <v>156.3</v>
      </c>
      <c r="R1003" s="23"/>
      <c r="S1003" s="74"/>
      <c r="T1003" s="74"/>
      <c r="U1003" s="74"/>
      <c r="V1003" s="23">
        <f>SUM(R1003:U1003)</f>
        <v>0</v>
      </c>
      <c r="W1003" s="23">
        <f>SUM(Q1003+V1003)</f>
        <v>156.3</v>
      </c>
      <c r="X1003" s="23">
        <f>(Q1003/W1003)*100</f>
        <v>100</v>
      </c>
      <c r="Y1003" s="23">
        <f>(V1003/W1003)*100</f>
        <v>0</v>
      </c>
      <c r="Z1003" s="4"/>
    </row>
    <row r="1004" spans="1:26" ht="23.25">
      <c r="A1004" s="4"/>
      <c r="B1004" s="51"/>
      <c r="C1004" s="51"/>
      <c r="D1004" s="51"/>
      <c r="E1004" s="51"/>
      <c r="F1004" s="51"/>
      <c r="G1004" s="51"/>
      <c r="H1004" s="51"/>
      <c r="I1004" s="64"/>
      <c r="J1004" s="53" t="s">
        <v>52</v>
      </c>
      <c r="K1004" s="54"/>
      <c r="L1004" s="74"/>
      <c r="M1004" s="23"/>
      <c r="N1004" s="74">
        <f>SUM(N1003/N1001)*100</f>
        <v>82.17665615141956</v>
      </c>
      <c r="O1004" s="74"/>
      <c r="P1004" s="23"/>
      <c r="Q1004" s="23">
        <f>SUM(Q1003/Q1001)*100</f>
        <v>82.17665615141956</v>
      </c>
      <c r="R1004" s="23"/>
      <c r="S1004" s="74"/>
      <c r="T1004" s="74"/>
      <c r="U1004" s="74"/>
      <c r="V1004" s="23"/>
      <c r="W1004" s="23">
        <f>SUM(W1003/W1001)*100</f>
        <v>82.17665615141956</v>
      </c>
      <c r="X1004" s="23"/>
      <c r="Y1004" s="23"/>
      <c r="Z1004" s="4"/>
    </row>
    <row r="1005" spans="1:26" ht="23.25">
      <c r="A1005" s="4"/>
      <c r="B1005" s="51"/>
      <c r="C1005" s="51"/>
      <c r="D1005" s="51"/>
      <c r="E1005" s="51"/>
      <c r="F1005" s="51"/>
      <c r="G1005" s="51"/>
      <c r="H1005" s="51"/>
      <c r="I1005" s="64"/>
      <c r="J1005" s="53" t="s">
        <v>53</v>
      </c>
      <c r="K1005" s="54"/>
      <c r="L1005" s="74"/>
      <c r="M1005" s="23"/>
      <c r="N1005" s="74">
        <f>(N1003/N1002)*100</f>
        <v>87.22098214285715</v>
      </c>
      <c r="O1005" s="74"/>
      <c r="P1005" s="23"/>
      <c r="Q1005" s="23">
        <f>(Q1003/Q1002)*100</f>
        <v>87.22098214285715</v>
      </c>
      <c r="R1005" s="23"/>
      <c r="S1005" s="74"/>
      <c r="T1005" s="74"/>
      <c r="U1005" s="74"/>
      <c r="V1005" s="23"/>
      <c r="W1005" s="23">
        <f>(W1003/W1002)*100</f>
        <v>87.22098214285715</v>
      </c>
      <c r="X1005" s="23"/>
      <c r="Y1005" s="23"/>
      <c r="Z1005" s="4"/>
    </row>
    <row r="1006" spans="1:26" ht="23.25">
      <c r="A1006" s="4"/>
      <c r="B1006" s="51"/>
      <c r="C1006" s="51"/>
      <c r="D1006" s="51"/>
      <c r="E1006" s="51"/>
      <c r="F1006" s="51"/>
      <c r="G1006" s="51"/>
      <c r="H1006" s="51"/>
      <c r="I1006" s="64"/>
      <c r="J1006" s="53"/>
      <c r="K1006" s="54"/>
      <c r="L1006" s="74"/>
      <c r="M1006" s="23"/>
      <c r="N1006" s="74"/>
      <c r="O1006" s="74"/>
      <c r="P1006" s="23"/>
      <c r="Q1006" s="23"/>
      <c r="R1006" s="23"/>
      <c r="S1006" s="74"/>
      <c r="T1006" s="74"/>
      <c r="U1006" s="74"/>
      <c r="V1006" s="23"/>
      <c r="W1006" s="23"/>
      <c r="X1006" s="23"/>
      <c r="Y1006" s="23"/>
      <c r="Z1006" s="4"/>
    </row>
    <row r="1007" spans="1:26" ht="23.25">
      <c r="A1007" s="4"/>
      <c r="B1007" s="51"/>
      <c r="C1007" s="51"/>
      <c r="D1007" s="51"/>
      <c r="E1007" s="51"/>
      <c r="F1007" s="51"/>
      <c r="G1007" s="51"/>
      <c r="H1007" s="51" t="s">
        <v>135</v>
      </c>
      <c r="I1007" s="64"/>
      <c r="J1007" s="53" t="s">
        <v>136</v>
      </c>
      <c r="K1007" s="54"/>
      <c r="L1007" s="74"/>
      <c r="M1007" s="23"/>
      <c r="N1007" s="74"/>
      <c r="O1007" s="74"/>
      <c r="P1007" s="23"/>
      <c r="Q1007" s="23"/>
      <c r="R1007" s="23"/>
      <c r="S1007" s="74"/>
      <c r="T1007" s="74"/>
      <c r="U1007" s="74"/>
      <c r="V1007" s="23"/>
      <c r="W1007" s="23"/>
      <c r="X1007" s="23"/>
      <c r="Y1007" s="23"/>
      <c r="Z1007" s="4"/>
    </row>
    <row r="1008" spans="1:26" ht="23.25">
      <c r="A1008" s="4"/>
      <c r="B1008" s="51"/>
      <c r="C1008" s="51"/>
      <c r="D1008" s="51"/>
      <c r="E1008" s="51"/>
      <c r="F1008" s="51"/>
      <c r="G1008" s="51"/>
      <c r="H1008" s="51"/>
      <c r="I1008" s="64"/>
      <c r="J1008" s="53" t="s">
        <v>137</v>
      </c>
      <c r="K1008" s="54"/>
      <c r="L1008" s="74"/>
      <c r="M1008" s="23"/>
      <c r="N1008" s="74"/>
      <c r="O1008" s="74"/>
      <c r="P1008" s="23"/>
      <c r="Q1008" s="23"/>
      <c r="R1008" s="23"/>
      <c r="S1008" s="74"/>
      <c r="T1008" s="74"/>
      <c r="U1008" s="74"/>
      <c r="V1008" s="23"/>
      <c r="W1008" s="23"/>
      <c r="X1008" s="23"/>
      <c r="Y1008" s="23"/>
      <c r="Z1008" s="4"/>
    </row>
    <row r="1009" spans="1:26" ht="23.25">
      <c r="A1009" s="4"/>
      <c r="B1009" s="51"/>
      <c r="C1009" s="51"/>
      <c r="D1009" s="51"/>
      <c r="E1009" s="51"/>
      <c r="F1009" s="51"/>
      <c r="G1009" s="51"/>
      <c r="H1009" s="51"/>
      <c r="I1009" s="64"/>
      <c r="J1009" s="53" t="s">
        <v>49</v>
      </c>
      <c r="K1009" s="54"/>
      <c r="L1009" s="74">
        <f>SUM(L1001)</f>
        <v>0</v>
      </c>
      <c r="M1009" s="23">
        <f>SUM(M1001)</f>
        <v>0</v>
      </c>
      <c r="N1009" s="74">
        <f>SUM(N1001)</f>
        <v>190.2</v>
      </c>
      <c r="O1009" s="74">
        <f>SUM(O1001)</f>
        <v>0</v>
      </c>
      <c r="P1009" s="23">
        <f>SUM(P1001)</f>
        <v>0</v>
      </c>
      <c r="Q1009" s="23">
        <f>SUM(L1009:P1009)</f>
        <v>190.2</v>
      </c>
      <c r="R1009" s="23">
        <f aca="true" t="shared" si="87" ref="R1009:U1011">SUM(R1001)</f>
        <v>0</v>
      </c>
      <c r="S1009" s="74">
        <f t="shared" si="87"/>
        <v>0</v>
      </c>
      <c r="T1009" s="74">
        <f t="shared" si="87"/>
        <v>0</v>
      </c>
      <c r="U1009" s="74">
        <f t="shared" si="87"/>
        <v>0</v>
      </c>
      <c r="V1009" s="23">
        <f>SUM(R1009:U1009)</f>
        <v>0</v>
      </c>
      <c r="W1009" s="23">
        <f>SUM(Q1009+V1009)</f>
        <v>190.2</v>
      </c>
      <c r="X1009" s="23">
        <f>(Q1009/W1009)*100</f>
        <v>100</v>
      </c>
      <c r="Y1009" s="23">
        <f>(V1009/W1009)*100</f>
        <v>0</v>
      </c>
      <c r="Z1009" s="4"/>
    </row>
    <row r="1010" spans="1:26" ht="23.25">
      <c r="A1010" s="4"/>
      <c r="B1010" s="51"/>
      <c r="C1010" s="51"/>
      <c r="D1010" s="51"/>
      <c r="E1010" s="51"/>
      <c r="F1010" s="51"/>
      <c r="G1010" s="51"/>
      <c r="H1010" s="51"/>
      <c r="I1010" s="64"/>
      <c r="J1010" s="53" t="s">
        <v>50</v>
      </c>
      <c r="K1010" s="54"/>
      <c r="L1010" s="74">
        <f aca="true" t="shared" si="88" ref="L1010:P1011">SUM(L1002)</f>
        <v>0</v>
      </c>
      <c r="M1010" s="23">
        <f t="shared" si="88"/>
        <v>0</v>
      </c>
      <c r="N1010" s="74">
        <f t="shared" si="88"/>
        <v>179.2</v>
      </c>
      <c r="O1010" s="74">
        <f t="shared" si="88"/>
        <v>0</v>
      </c>
      <c r="P1010" s="23">
        <f t="shared" si="88"/>
        <v>0</v>
      </c>
      <c r="Q1010" s="23">
        <f>SUM(L1010:P1010)</f>
        <v>179.2</v>
      </c>
      <c r="R1010" s="23">
        <f t="shared" si="87"/>
        <v>0</v>
      </c>
      <c r="S1010" s="74">
        <f t="shared" si="87"/>
        <v>0</v>
      </c>
      <c r="T1010" s="74">
        <f t="shared" si="87"/>
        <v>0</v>
      </c>
      <c r="U1010" s="74">
        <f t="shared" si="87"/>
        <v>0</v>
      </c>
      <c r="V1010" s="23">
        <f>SUM(R1010:U1010)</f>
        <v>0</v>
      </c>
      <c r="W1010" s="23">
        <f>SUM(Q1010+V1010)</f>
        <v>179.2</v>
      </c>
      <c r="X1010" s="23">
        <f>(Q1010/W1010)*100</f>
        <v>100</v>
      </c>
      <c r="Y1010" s="23">
        <f>(V1010/W1010)*100</f>
        <v>0</v>
      </c>
      <c r="Z1010" s="4"/>
    </row>
    <row r="1011" spans="1:26" ht="23.25">
      <c r="A1011" s="4"/>
      <c r="B1011" s="51"/>
      <c r="C1011" s="51"/>
      <c r="D1011" s="51"/>
      <c r="E1011" s="51"/>
      <c r="F1011" s="51"/>
      <c r="G1011" s="51"/>
      <c r="H1011" s="51"/>
      <c r="I1011" s="64"/>
      <c r="J1011" s="53" t="s">
        <v>51</v>
      </c>
      <c r="K1011" s="54"/>
      <c r="L1011" s="74">
        <f t="shared" si="88"/>
        <v>0</v>
      </c>
      <c r="M1011" s="23">
        <f t="shared" si="88"/>
        <v>0</v>
      </c>
      <c r="N1011" s="74">
        <f t="shared" si="88"/>
        <v>156.3</v>
      </c>
      <c r="O1011" s="74">
        <f t="shared" si="88"/>
        <v>0</v>
      </c>
      <c r="P1011" s="23">
        <f t="shared" si="88"/>
        <v>0</v>
      </c>
      <c r="Q1011" s="23">
        <f>SUM(L1011:P1011)</f>
        <v>156.3</v>
      </c>
      <c r="R1011" s="23">
        <f t="shared" si="87"/>
        <v>0</v>
      </c>
      <c r="S1011" s="74">
        <f t="shared" si="87"/>
        <v>0</v>
      </c>
      <c r="T1011" s="74">
        <f t="shared" si="87"/>
        <v>0</v>
      </c>
      <c r="U1011" s="74">
        <f t="shared" si="87"/>
        <v>0</v>
      </c>
      <c r="V1011" s="23">
        <f>SUM(R1011:U1011)</f>
        <v>0</v>
      </c>
      <c r="W1011" s="23">
        <f>SUM(Q1011+V1011)</f>
        <v>156.3</v>
      </c>
      <c r="X1011" s="23">
        <f>(Q1011/W1011)*100</f>
        <v>100</v>
      </c>
      <c r="Y1011" s="23">
        <f>(V1011/W1011)*100</f>
        <v>0</v>
      </c>
      <c r="Z1011" s="4"/>
    </row>
    <row r="1012" spans="1:26" ht="23.25">
      <c r="A1012" s="4"/>
      <c r="B1012" s="51"/>
      <c r="C1012" s="51"/>
      <c r="D1012" s="51"/>
      <c r="E1012" s="51"/>
      <c r="F1012" s="51"/>
      <c r="G1012" s="51"/>
      <c r="H1012" s="51"/>
      <c r="I1012" s="64"/>
      <c r="J1012" s="53" t="s">
        <v>52</v>
      </c>
      <c r="K1012" s="54"/>
      <c r="L1012" s="74"/>
      <c r="M1012" s="23"/>
      <c r="N1012" s="74">
        <f>(N1011/N1009)*100</f>
        <v>82.17665615141956</v>
      </c>
      <c r="O1012" s="74"/>
      <c r="P1012" s="23"/>
      <c r="Q1012" s="23">
        <f>(Q1011/Q1009)*100</f>
        <v>82.17665615141956</v>
      </c>
      <c r="R1012" s="23"/>
      <c r="S1012" s="74"/>
      <c r="T1012" s="74"/>
      <c r="U1012" s="74"/>
      <c r="V1012" s="23"/>
      <c r="W1012" s="23">
        <f>(W1011/W1009)*100</f>
        <v>82.17665615141956</v>
      </c>
      <c r="X1012" s="23"/>
      <c r="Y1012" s="23"/>
      <c r="Z1012" s="4"/>
    </row>
    <row r="1013" spans="1:26" ht="23.25">
      <c r="A1013" s="4"/>
      <c r="B1013" s="57"/>
      <c r="C1013" s="58"/>
      <c r="D1013" s="58"/>
      <c r="E1013" s="58"/>
      <c r="F1013" s="58"/>
      <c r="G1013" s="58"/>
      <c r="H1013" s="58"/>
      <c r="I1013" s="53"/>
      <c r="J1013" s="53" t="s">
        <v>53</v>
      </c>
      <c r="K1013" s="54"/>
      <c r="L1013" s="21"/>
      <c r="M1013" s="21"/>
      <c r="N1013" s="21">
        <f>(N1011/N1010)*100</f>
        <v>87.22098214285715</v>
      </c>
      <c r="O1013" s="21"/>
      <c r="P1013" s="21"/>
      <c r="Q1013" s="21">
        <f>(Q1011/Q1010)*100</f>
        <v>87.22098214285715</v>
      </c>
      <c r="R1013" s="21"/>
      <c r="S1013" s="21"/>
      <c r="T1013" s="21"/>
      <c r="U1013" s="21"/>
      <c r="V1013" s="21"/>
      <c r="W1013" s="21">
        <f>(W1011/W1010)*100</f>
        <v>87.22098214285715</v>
      </c>
      <c r="X1013" s="21"/>
      <c r="Y1013" s="21"/>
      <c r="Z1013" s="4"/>
    </row>
    <row r="1014" spans="1:26" ht="23.25">
      <c r="A1014" s="4"/>
      <c r="B1014" s="51"/>
      <c r="C1014" s="51"/>
      <c r="D1014" s="51"/>
      <c r="E1014" s="51"/>
      <c r="F1014" s="51"/>
      <c r="G1014" s="51"/>
      <c r="H1014" s="51"/>
      <c r="I1014" s="64"/>
      <c r="J1014" s="53"/>
      <c r="K1014" s="54"/>
      <c r="L1014" s="74"/>
      <c r="M1014" s="23"/>
      <c r="N1014" s="74"/>
      <c r="O1014" s="74"/>
      <c r="P1014" s="23"/>
      <c r="Q1014" s="23"/>
      <c r="R1014" s="23"/>
      <c r="S1014" s="74"/>
      <c r="T1014" s="74"/>
      <c r="U1014" s="74"/>
      <c r="V1014" s="23"/>
      <c r="W1014" s="23"/>
      <c r="X1014" s="23"/>
      <c r="Y1014" s="23"/>
      <c r="Z1014" s="4"/>
    </row>
    <row r="1015" spans="1:26" ht="23.25">
      <c r="A1015" s="4"/>
      <c r="B1015" s="51"/>
      <c r="C1015" s="51"/>
      <c r="D1015" s="51"/>
      <c r="E1015" s="51"/>
      <c r="F1015" s="51"/>
      <c r="G1015" s="51" t="s">
        <v>291</v>
      </c>
      <c r="H1015" s="51"/>
      <c r="I1015" s="64"/>
      <c r="J1015" s="53" t="s">
        <v>292</v>
      </c>
      <c r="K1015" s="54"/>
      <c r="L1015" s="74"/>
      <c r="M1015" s="23"/>
      <c r="N1015" s="74"/>
      <c r="O1015" s="74"/>
      <c r="P1015" s="23"/>
      <c r="Q1015" s="23"/>
      <c r="R1015" s="23"/>
      <c r="S1015" s="74"/>
      <c r="T1015" s="74"/>
      <c r="U1015" s="74"/>
      <c r="V1015" s="23"/>
      <c r="W1015" s="23"/>
      <c r="X1015" s="23"/>
      <c r="Y1015" s="23"/>
      <c r="Z1015" s="4"/>
    </row>
    <row r="1016" spans="1:26" ht="23.25">
      <c r="A1016" s="4"/>
      <c r="B1016" s="51"/>
      <c r="C1016" s="51"/>
      <c r="D1016" s="51"/>
      <c r="E1016" s="51"/>
      <c r="F1016" s="51"/>
      <c r="G1016" s="51"/>
      <c r="H1016" s="51"/>
      <c r="I1016" s="64"/>
      <c r="J1016" s="53" t="s">
        <v>293</v>
      </c>
      <c r="K1016" s="54"/>
      <c r="L1016" s="74"/>
      <c r="M1016" s="23"/>
      <c r="N1016" s="74"/>
      <c r="O1016" s="74"/>
      <c r="P1016" s="23"/>
      <c r="Q1016" s="23"/>
      <c r="R1016" s="23"/>
      <c r="S1016" s="74"/>
      <c r="T1016" s="74"/>
      <c r="U1016" s="74"/>
      <c r="V1016" s="23"/>
      <c r="W1016" s="23"/>
      <c r="X1016" s="23"/>
      <c r="Y1016" s="23"/>
      <c r="Z1016" s="4"/>
    </row>
    <row r="1017" spans="1:26" ht="23.25">
      <c r="A1017" s="4"/>
      <c r="B1017" s="51"/>
      <c r="C1017" s="51"/>
      <c r="D1017" s="51"/>
      <c r="E1017" s="51"/>
      <c r="F1017" s="51"/>
      <c r="G1017" s="51"/>
      <c r="H1017" s="51"/>
      <c r="I1017" s="64"/>
      <c r="J1017" s="53" t="s">
        <v>49</v>
      </c>
      <c r="K1017" s="54"/>
      <c r="L1017" s="74"/>
      <c r="M1017" s="23"/>
      <c r="N1017" s="74">
        <v>2014.2</v>
      </c>
      <c r="O1017" s="74"/>
      <c r="P1017" s="23"/>
      <c r="Q1017" s="23">
        <f>SUM(L1017:P1017)</f>
        <v>2014.2</v>
      </c>
      <c r="R1017" s="23"/>
      <c r="S1017" s="74"/>
      <c r="T1017" s="74"/>
      <c r="U1017" s="74"/>
      <c r="V1017" s="23">
        <f>SUM(R1017:U1017)</f>
        <v>0</v>
      </c>
      <c r="W1017" s="23">
        <f>SUM(Q1017+V1017)</f>
        <v>2014.2</v>
      </c>
      <c r="X1017" s="23">
        <f>(Q1017/W1017)*100</f>
        <v>100</v>
      </c>
      <c r="Y1017" s="23">
        <f>(V1017/W1017)*100</f>
        <v>0</v>
      </c>
      <c r="Z1017" s="4"/>
    </row>
    <row r="1018" spans="1:26" ht="23.25">
      <c r="A1018" s="4"/>
      <c r="B1018" s="51"/>
      <c r="C1018" s="51"/>
      <c r="D1018" s="51"/>
      <c r="E1018" s="51"/>
      <c r="F1018" s="51"/>
      <c r="G1018" s="51"/>
      <c r="H1018" s="51"/>
      <c r="I1018" s="64"/>
      <c r="J1018" s="53" t="s">
        <v>50</v>
      </c>
      <c r="K1018" s="54"/>
      <c r="L1018" s="74"/>
      <c r="M1018" s="23"/>
      <c r="N1018" s="74">
        <v>1299.8</v>
      </c>
      <c r="O1018" s="74"/>
      <c r="P1018" s="23"/>
      <c r="Q1018" s="23">
        <f>SUM(L1018:P1018)</f>
        <v>1299.8</v>
      </c>
      <c r="R1018" s="23"/>
      <c r="S1018" s="74"/>
      <c r="T1018" s="74"/>
      <c r="U1018" s="74"/>
      <c r="V1018" s="23">
        <f>SUM(R1018:U1018)</f>
        <v>0</v>
      </c>
      <c r="W1018" s="23">
        <f>SUM(Q1018+V1018)</f>
        <v>1299.8</v>
      </c>
      <c r="X1018" s="23">
        <f>(Q1018/W1018)*100</f>
        <v>100</v>
      </c>
      <c r="Y1018" s="23">
        <f>(V1018/W1018)*100</f>
        <v>0</v>
      </c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4"/>
      <c r="J1019" s="53" t="s">
        <v>51</v>
      </c>
      <c r="K1019" s="54"/>
      <c r="L1019" s="74"/>
      <c r="M1019" s="23"/>
      <c r="N1019" s="74">
        <v>1299.8</v>
      </c>
      <c r="O1019" s="74"/>
      <c r="P1019" s="23"/>
      <c r="Q1019" s="23">
        <f>SUM(L1019:P1019)</f>
        <v>1299.8</v>
      </c>
      <c r="R1019" s="23"/>
      <c r="S1019" s="74"/>
      <c r="T1019" s="74"/>
      <c r="U1019" s="74"/>
      <c r="V1019" s="23">
        <f>SUM(R1019:U1019)</f>
        <v>0</v>
      </c>
      <c r="W1019" s="23">
        <f>SUM(Q1019+V1019)</f>
        <v>1299.8</v>
      </c>
      <c r="X1019" s="23">
        <f>(Q1019/W1019)*100</f>
        <v>100</v>
      </c>
      <c r="Y1019" s="23">
        <f>(V1019/W1019)*100</f>
        <v>0</v>
      </c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4"/>
      <c r="J1020" s="53" t="s">
        <v>52</v>
      </c>
      <c r="K1020" s="54"/>
      <c r="L1020" s="74"/>
      <c r="M1020" s="23"/>
      <c r="N1020" s="74">
        <f>(N1019/N1017)*100</f>
        <v>64.53182404925032</v>
      </c>
      <c r="O1020" s="74"/>
      <c r="P1020" s="23"/>
      <c r="Q1020" s="23">
        <f>(Q1019/Q1017)*100</f>
        <v>64.53182404925032</v>
      </c>
      <c r="R1020" s="23"/>
      <c r="S1020" s="74"/>
      <c r="T1020" s="74"/>
      <c r="U1020" s="74"/>
      <c r="V1020" s="23"/>
      <c r="W1020" s="23">
        <f>(W1019/W1017)*100</f>
        <v>64.53182404925032</v>
      </c>
      <c r="X1020" s="23"/>
      <c r="Y1020" s="23"/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4"/>
      <c r="J1021" s="53" t="s">
        <v>53</v>
      </c>
      <c r="K1021" s="54"/>
      <c r="L1021" s="74"/>
      <c r="M1021" s="23"/>
      <c r="N1021" s="74">
        <f>(N1019/N1018)*100</f>
        <v>100</v>
      </c>
      <c r="O1021" s="74"/>
      <c r="P1021" s="23"/>
      <c r="Q1021" s="23">
        <f>(Q1019/Q1018)*100</f>
        <v>100</v>
      </c>
      <c r="R1021" s="23"/>
      <c r="S1021" s="74"/>
      <c r="T1021" s="74"/>
      <c r="U1021" s="74"/>
      <c r="V1021" s="23"/>
      <c r="W1021" s="23">
        <f>(W1019/W1018)*100</f>
        <v>100</v>
      </c>
      <c r="X1021" s="23"/>
      <c r="Y1021" s="23"/>
      <c r="Z1021" s="4"/>
    </row>
    <row r="1022" spans="1:26" ht="23.25">
      <c r="A1022" s="4"/>
      <c r="B1022" s="57"/>
      <c r="C1022" s="58"/>
      <c r="D1022" s="58"/>
      <c r="E1022" s="58"/>
      <c r="F1022" s="58"/>
      <c r="G1022" s="58"/>
      <c r="H1022" s="58"/>
      <c r="I1022" s="53"/>
      <c r="J1022" s="53"/>
      <c r="K1022" s="54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4"/>
    </row>
    <row r="1023" spans="1:26" ht="23.25">
      <c r="A1023" s="4"/>
      <c r="B1023" s="51"/>
      <c r="C1023" s="51"/>
      <c r="D1023" s="51"/>
      <c r="E1023" s="51"/>
      <c r="F1023" s="51"/>
      <c r="G1023" s="51" t="s">
        <v>294</v>
      </c>
      <c r="H1023" s="51"/>
      <c r="I1023" s="64"/>
      <c r="J1023" s="53" t="s">
        <v>295</v>
      </c>
      <c r="K1023" s="54"/>
      <c r="L1023" s="74"/>
      <c r="M1023" s="23"/>
      <c r="N1023" s="74"/>
      <c r="O1023" s="74"/>
      <c r="P1023" s="23"/>
      <c r="Q1023" s="23"/>
      <c r="R1023" s="23"/>
      <c r="S1023" s="74"/>
      <c r="T1023" s="74"/>
      <c r="U1023" s="74"/>
      <c r="V1023" s="23"/>
      <c r="W1023" s="23"/>
      <c r="X1023" s="23"/>
      <c r="Y1023" s="23"/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51"/>
      <c r="I1024" s="64"/>
      <c r="J1024" s="53" t="s">
        <v>296</v>
      </c>
      <c r="K1024" s="54"/>
      <c r="L1024" s="74"/>
      <c r="M1024" s="23"/>
      <c r="N1024" s="74"/>
      <c r="O1024" s="74"/>
      <c r="P1024" s="23"/>
      <c r="Q1024" s="23"/>
      <c r="R1024" s="23"/>
      <c r="S1024" s="74"/>
      <c r="T1024" s="74"/>
      <c r="U1024" s="74"/>
      <c r="V1024" s="23"/>
      <c r="W1024" s="23"/>
      <c r="X1024" s="23"/>
      <c r="Y1024" s="23"/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51"/>
      <c r="I1025" s="64"/>
      <c r="J1025" s="53" t="s">
        <v>49</v>
      </c>
      <c r="K1025" s="54"/>
      <c r="L1025" s="74"/>
      <c r="M1025" s="23"/>
      <c r="N1025" s="74">
        <v>111.9</v>
      </c>
      <c r="O1025" s="74"/>
      <c r="P1025" s="23"/>
      <c r="Q1025" s="23">
        <f>SUM(L1025:P1025)</f>
        <v>111.9</v>
      </c>
      <c r="R1025" s="23"/>
      <c r="S1025" s="74"/>
      <c r="T1025" s="74"/>
      <c r="U1025" s="74"/>
      <c r="V1025" s="23">
        <f>SUM(R1025:U1025)</f>
        <v>0</v>
      </c>
      <c r="W1025" s="23">
        <f>SUM(Q1025+V1025)</f>
        <v>111.9</v>
      </c>
      <c r="X1025" s="23">
        <f>(Q1025/W1025)*100</f>
        <v>100</v>
      </c>
      <c r="Y1025" s="23">
        <f>(V1025/W1025)*100</f>
        <v>0</v>
      </c>
      <c r="Z1025" s="4"/>
    </row>
    <row r="1026" spans="1:26" ht="23.25">
      <c r="A1026" s="4"/>
      <c r="B1026" s="51"/>
      <c r="C1026" s="51"/>
      <c r="D1026" s="51"/>
      <c r="E1026" s="51"/>
      <c r="F1026" s="51"/>
      <c r="G1026" s="51"/>
      <c r="H1026" s="51"/>
      <c r="I1026" s="64"/>
      <c r="J1026" s="53" t="s">
        <v>50</v>
      </c>
      <c r="K1026" s="54"/>
      <c r="L1026" s="74"/>
      <c r="M1026" s="23"/>
      <c r="N1026" s="74"/>
      <c r="O1026" s="74"/>
      <c r="P1026" s="23"/>
      <c r="Q1026" s="23">
        <f>SUM(L1026:P1026)</f>
        <v>0</v>
      </c>
      <c r="R1026" s="23"/>
      <c r="S1026" s="74"/>
      <c r="T1026" s="74"/>
      <c r="U1026" s="74"/>
      <c r="V1026" s="23">
        <f>SUM(R1026:U1026)</f>
        <v>0</v>
      </c>
      <c r="W1026" s="23">
        <f>SUM(Q1026+V1026)</f>
        <v>0</v>
      </c>
      <c r="X1026" s="23"/>
      <c r="Y1026" s="23"/>
      <c r="Z1026" s="4"/>
    </row>
    <row r="1027" spans="1:26" ht="23.25">
      <c r="A1027" s="4"/>
      <c r="B1027" s="57"/>
      <c r="C1027" s="57"/>
      <c r="D1027" s="57"/>
      <c r="E1027" s="57"/>
      <c r="F1027" s="57"/>
      <c r="G1027" s="57"/>
      <c r="H1027" s="57"/>
      <c r="I1027" s="64"/>
      <c r="J1027" s="53" t="s">
        <v>51</v>
      </c>
      <c r="K1027" s="54"/>
      <c r="L1027" s="74"/>
      <c r="M1027" s="23"/>
      <c r="N1027" s="74"/>
      <c r="O1027" s="74"/>
      <c r="P1027" s="23"/>
      <c r="Q1027" s="23">
        <f>SUM(L1027:P1027)</f>
        <v>0</v>
      </c>
      <c r="R1027" s="23"/>
      <c r="S1027" s="74"/>
      <c r="T1027" s="74"/>
      <c r="U1027" s="74"/>
      <c r="V1027" s="23">
        <f>SUM(R1027:U1027)</f>
        <v>0</v>
      </c>
      <c r="W1027" s="23">
        <f>SUM(Q1027+V1027)</f>
        <v>0</v>
      </c>
      <c r="X1027" s="23"/>
      <c r="Y1027" s="23"/>
      <c r="Z1027" s="4"/>
    </row>
    <row r="1028" spans="1:26" ht="23.25">
      <c r="A1028" s="4"/>
      <c r="B1028" s="57"/>
      <c r="C1028" s="58"/>
      <c r="D1028" s="58"/>
      <c r="E1028" s="58"/>
      <c r="F1028" s="58"/>
      <c r="G1028" s="58"/>
      <c r="H1028" s="58"/>
      <c r="I1028" s="53"/>
      <c r="J1028" s="53" t="s">
        <v>52</v>
      </c>
      <c r="K1028" s="54"/>
      <c r="L1028" s="21"/>
      <c r="M1028" s="21"/>
      <c r="N1028" s="21">
        <f>(N1027/N1025)*100</f>
        <v>0</v>
      </c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4"/>
    </row>
    <row r="1029" spans="1:26" ht="23.25">
      <c r="A1029" s="4"/>
      <c r="B1029" s="57"/>
      <c r="C1029" s="57"/>
      <c r="D1029" s="57"/>
      <c r="E1029" s="57"/>
      <c r="F1029" s="57"/>
      <c r="G1029" s="57"/>
      <c r="H1029" s="57"/>
      <c r="I1029" s="64"/>
      <c r="J1029" s="53" t="s">
        <v>53</v>
      </c>
      <c r="K1029" s="54"/>
      <c r="L1029" s="74"/>
      <c r="M1029" s="23"/>
      <c r="N1029" s="74"/>
      <c r="O1029" s="74"/>
      <c r="P1029" s="23"/>
      <c r="Q1029" s="23"/>
      <c r="R1029" s="23"/>
      <c r="S1029" s="74"/>
      <c r="T1029" s="74"/>
      <c r="U1029" s="74"/>
      <c r="V1029" s="23"/>
      <c r="W1029" s="23"/>
      <c r="X1029" s="23"/>
      <c r="Y1029" s="23"/>
      <c r="Z1029" s="4"/>
    </row>
    <row r="1030" spans="1:26" ht="23.25">
      <c r="A1030" s="4"/>
      <c r="B1030" s="57"/>
      <c r="C1030" s="57"/>
      <c r="D1030" s="57"/>
      <c r="E1030" s="57"/>
      <c r="F1030" s="57"/>
      <c r="G1030" s="57"/>
      <c r="H1030" s="57"/>
      <c r="I1030" s="64"/>
      <c r="J1030" s="53"/>
      <c r="K1030" s="54"/>
      <c r="L1030" s="74"/>
      <c r="M1030" s="23"/>
      <c r="N1030" s="74"/>
      <c r="O1030" s="74"/>
      <c r="P1030" s="23"/>
      <c r="Q1030" s="23"/>
      <c r="R1030" s="23"/>
      <c r="S1030" s="74"/>
      <c r="T1030" s="74"/>
      <c r="U1030" s="74"/>
      <c r="V1030" s="23"/>
      <c r="W1030" s="23"/>
      <c r="X1030" s="23"/>
      <c r="Y1030" s="23"/>
      <c r="Z1030" s="4"/>
    </row>
    <row r="1031" spans="1:26" ht="23.25">
      <c r="A1031" s="4"/>
      <c r="B1031" s="57"/>
      <c r="C1031" s="57"/>
      <c r="D1031" s="57"/>
      <c r="E1031" s="57"/>
      <c r="F1031" s="57"/>
      <c r="G1031" s="57" t="s">
        <v>297</v>
      </c>
      <c r="H1031" s="57"/>
      <c r="I1031" s="64"/>
      <c r="J1031" s="53" t="s">
        <v>298</v>
      </c>
      <c r="K1031" s="54"/>
      <c r="L1031" s="74"/>
      <c r="M1031" s="23"/>
      <c r="N1031" s="74"/>
      <c r="O1031" s="74"/>
      <c r="P1031" s="23"/>
      <c r="Q1031" s="23"/>
      <c r="R1031" s="23"/>
      <c r="S1031" s="74"/>
      <c r="T1031" s="74"/>
      <c r="U1031" s="74"/>
      <c r="V1031" s="23"/>
      <c r="W1031" s="23"/>
      <c r="X1031" s="23"/>
      <c r="Y1031" s="23"/>
      <c r="Z1031" s="4"/>
    </row>
    <row r="1032" spans="1:26" ht="23.25">
      <c r="A1032" s="4"/>
      <c r="B1032" s="57"/>
      <c r="C1032" s="57"/>
      <c r="D1032" s="57"/>
      <c r="E1032" s="57"/>
      <c r="F1032" s="57"/>
      <c r="G1032" s="57"/>
      <c r="H1032" s="57"/>
      <c r="I1032" s="64"/>
      <c r="J1032" s="53" t="s">
        <v>299</v>
      </c>
      <c r="K1032" s="54"/>
      <c r="L1032" s="74"/>
      <c r="M1032" s="23"/>
      <c r="N1032" s="74"/>
      <c r="O1032" s="74"/>
      <c r="P1032" s="23"/>
      <c r="Q1032" s="23"/>
      <c r="R1032" s="23"/>
      <c r="S1032" s="74"/>
      <c r="T1032" s="74"/>
      <c r="U1032" s="74"/>
      <c r="V1032" s="23"/>
      <c r="W1032" s="23"/>
      <c r="X1032" s="23"/>
      <c r="Y1032" s="23"/>
      <c r="Z1032" s="4"/>
    </row>
    <row r="1033" spans="1:26" ht="23.25">
      <c r="A1033" s="4"/>
      <c r="B1033" s="57"/>
      <c r="C1033" s="57"/>
      <c r="D1033" s="57"/>
      <c r="E1033" s="57"/>
      <c r="F1033" s="57"/>
      <c r="G1033" s="57"/>
      <c r="H1033" s="57"/>
      <c r="I1033" s="64"/>
      <c r="J1033" s="53" t="s">
        <v>49</v>
      </c>
      <c r="K1033" s="54"/>
      <c r="L1033" s="74"/>
      <c r="M1033" s="23"/>
      <c r="N1033" s="74">
        <v>45879</v>
      </c>
      <c r="O1033" s="74"/>
      <c r="P1033" s="23"/>
      <c r="Q1033" s="23">
        <f>SUM(L1033:P1033)</f>
        <v>45879</v>
      </c>
      <c r="R1033" s="23"/>
      <c r="S1033" s="74"/>
      <c r="T1033" s="74"/>
      <c r="U1033" s="74"/>
      <c r="V1033" s="23">
        <f>SUM(R1033:U1033)</f>
        <v>0</v>
      </c>
      <c r="W1033" s="23">
        <f>SUM(Q1033+V1033)</f>
        <v>45879</v>
      </c>
      <c r="X1033" s="23">
        <f>(Q1033/W1033)*100</f>
        <v>100</v>
      </c>
      <c r="Y1033" s="23">
        <f>(V1033/W1033)*100</f>
        <v>0</v>
      </c>
      <c r="Z1033" s="4"/>
    </row>
    <row r="1034" spans="1:26" ht="23.25">
      <c r="A1034" s="4"/>
      <c r="B1034" s="57"/>
      <c r="C1034" s="57"/>
      <c r="D1034" s="57"/>
      <c r="E1034" s="57"/>
      <c r="F1034" s="57"/>
      <c r="G1034" s="57"/>
      <c r="H1034" s="57"/>
      <c r="I1034" s="64"/>
      <c r="J1034" s="53" t="s">
        <v>50</v>
      </c>
      <c r="K1034" s="54"/>
      <c r="L1034" s="74"/>
      <c r="M1034" s="23"/>
      <c r="N1034" s="74">
        <v>27259.3</v>
      </c>
      <c r="O1034" s="74"/>
      <c r="P1034" s="23"/>
      <c r="Q1034" s="23">
        <f>SUM(L1034:P1034)</f>
        <v>27259.3</v>
      </c>
      <c r="R1034" s="23"/>
      <c r="S1034" s="74"/>
      <c r="T1034" s="74"/>
      <c r="U1034" s="74"/>
      <c r="V1034" s="23">
        <f>SUM(R1034:U1034)</f>
        <v>0</v>
      </c>
      <c r="W1034" s="23">
        <f>SUM(Q1034+V1034)</f>
        <v>27259.3</v>
      </c>
      <c r="X1034" s="23">
        <f>(Q1034/W1034)*100</f>
        <v>100</v>
      </c>
      <c r="Y1034" s="23">
        <f>(V1034/W1034)*100</f>
        <v>0</v>
      </c>
      <c r="Z1034" s="4"/>
    </row>
    <row r="1035" spans="1:26" ht="23.25">
      <c r="A1035" s="4"/>
      <c r="B1035" s="65"/>
      <c r="C1035" s="65"/>
      <c r="D1035" s="65"/>
      <c r="E1035" s="65"/>
      <c r="F1035" s="65"/>
      <c r="G1035" s="65"/>
      <c r="H1035" s="65"/>
      <c r="I1035" s="66"/>
      <c r="J1035" s="62"/>
      <c r="K1035" s="63"/>
      <c r="L1035" s="75"/>
      <c r="M1035" s="76"/>
      <c r="N1035" s="75"/>
      <c r="O1035" s="75"/>
      <c r="P1035" s="76"/>
      <c r="Q1035" s="76"/>
      <c r="R1035" s="76"/>
      <c r="S1035" s="75"/>
      <c r="T1035" s="75"/>
      <c r="U1035" s="75"/>
      <c r="V1035" s="76"/>
      <c r="W1035" s="76"/>
      <c r="X1035" s="76"/>
      <c r="Y1035" s="76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418</v>
      </c>
      <c r="Z1037" s="4"/>
    </row>
    <row r="1038" spans="1:26" ht="23.25">
      <c r="A1038" s="4"/>
      <c r="B1038" s="67" t="s">
        <v>40</v>
      </c>
      <c r="C1038" s="68"/>
      <c r="D1038" s="68"/>
      <c r="E1038" s="68"/>
      <c r="F1038" s="68"/>
      <c r="G1038" s="68"/>
      <c r="H1038" s="69"/>
      <c r="I1038" s="10"/>
      <c r="J1038" s="11"/>
      <c r="K1038" s="12"/>
      <c r="L1038" s="13" t="s">
        <v>1</v>
      </c>
      <c r="M1038" s="13"/>
      <c r="N1038" s="13"/>
      <c r="O1038" s="13"/>
      <c r="P1038" s="13"/>
      <c r="Q1038" s="13"/>
      <c r="R1038" s="14" t="s">
        <v>2</v>
      </c>
      <c r="S1038" s="13"/>
      <c r="T1038" s="13"/>
      <c r="U1038" s="13"/>
      <c r="V1038" s="15"/>
      <c r="W1038" s="13" t="s">
        <v>42</v>
      </c>
      <c r="X1038" s="13"/>
      <c r="Y1038" s="16"/>
      <c r="Z1038" s="4"/>
    </row>
    <row r="1039" spans="1:26" ht="23.25">
      <c r="A1039" s="4"/>
      <c r="B1039" s="17" t="s">
        <v>41</v>
      </c>
      <c r="C1039" s="18"/>
      <c r="D1039" s="18"/>
      <c r="E1039" s="18"/>
      <c r="F1039" s="18"/>
      <c r="G1039" s="18"/>
      <c r="H1039" s="70"/>
      <c r="I1039" s="19"/>
      <c r="J1039" s="20"/>
      <c r="K1039" s="21"/>
      <c r="L1039" s="22"/>
      <c r="M1039" s="23"/>
      <c r="N1039" s="24"/>
      <c r="O1039" s="25" t="s">
        <v>3</v>
      </c>
      <c r="P1039" s="26"/>
      <c r="Q1039" s="27"/>
      <c r="R1039" s="28" t="s">
        <v>3</v>
      </c>
      <c r="S1039" s="24"/>
      <c r="T1039" s="22"/>
      <c r="U1039" s="29"/>
      <c r="V1039" s="27"/>
      <c r="W1039" s="27"/>
      <c r="X1039" s="30" t="s">
        <v>4</v>
      </c>
      <c r="Y1039" s="31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5</v>
      </c>
      <c r="K1040" s="21"/>
      <c r="L1040" s="34" t="s">
        <v>6</v>
      </c>
      <c r="M1040" s="35" t="s">
        <v>7</v>
      </c>
      <c r="N1040" s="36" t="s">
        <v>6</v>
      </c>
      <c r="O1040" s="34" t="s">
        <v>8</v>
      </c>
      <c r="P1040" s="26" t="s">
        <v>9</v>
      </c>
      <c r="Q1040" s="23"/>
      <c r="R1040" s="37" t="s">
        <v>8</v>
      </c>
      <c r="S1040" s="35" t="s">
        <v>10</v>
      </c>
      <c r="T1040" s="34" t="s">
        <v>11</v>
      </c>
      <c r="U1040" s="29" t="s">
        <v>12</v>
      </c>
      <c r="V1040" s="27"/>
      <c r="W1040" s="27"/>
      <c r="X1040" s="27"/>
      <c r="Y1040" s="35"/>
      <c r="Z1040" s="4"/>
    </row>
    <row r="1041" spans="1:26" ht="23.25">
      <c r="A1041" s="4"/>
      <c r="B1041" s="38" t="s">
        <v>31</v>
      </c>
      <c r="C1041" s="38" t="s">
        <v>32</v>
      </c>
      <c r="D1041" s="38" t="s">
        <v>33</v>
      </c>
      <c r="E1041" s="38" t="s">
        <v>34</v>
      </c>
      <c r="F1041" s="38" t="s">
        <v>35</v>
      </c>
      <c r="G1041" s="38" t="s">
        <v>36</v>
      </c>
      <c r="H1041" s="38" t="s">
        <v>39</v>
      </c>
      <c r="I1041" s="19"/>
      <c r="J1041" s="39"/>
      <c r="K1041" s="21"/>
      <c r="L1041" s="34" t="s">
        <v>13</v>
      </c>
      <c r="M1041" s="35" t="s">
        <v>14</v>
      </c>
      <c r="N1041" s="36" t="s">
        <v>15</v>
      </c>
      <c r="O1041" s="34" t="s">
        <v>16</v>
      </c>
      <c r="P1041" s="26" t="s">
        <v>17</v>
      </c>
      <c r="Q1041" s="35" t="s">
        <v>18</v>
      </c>
      <c r="R1041" s="37" t="s">
        <v>16</v>
      </c>
      <c r="S1041" s="35" t="s">
        <v>19</v>
      </c>
      <c r="T1041" s="34" t="s">
        <v>20</v>
      </c>
      <c r="U1041" s="29" t="s">
        <v>21</v>
      </c>
      <c r="V1041" s="26" t="s">
        <v>18</v>
      </c>
      <c r="W1041" s="26" t="s">
        <v>22</v>
      </c>
      <c r="X1041" s="26" t="s">
        <v>23</v>
      </c>
      <c r="Y1041" s="35" t="s">
        <v>24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3"/>
      <c r="M1042" s="44"/>
      <c r="N1042" s="45"/>
      <c r="O1042" s="46" t="s">
        <v>25</v>
      </c>
      <c r="P1042" s="47"/>
      <c r="Q1042" s="48"/>
      <c r="R1042" s="49" t="s">
        <v>25</v>
      </c>
      <c r="S1042" s="44" t="s">
        <v>26</v>
      </c>
      <c r="T1042" s="43"/>
      <c r="U1042" s="50" t="s">
        <v>27</v>
      </c>
      <c r="V1042" s="48"/>
      <c r="W1042" s="48"/>
      <c r="X1042" s="48"/>
      <c r="Y1042" s="49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4"/>
      <c r="J1043" s="53"/>
      <c r="K1043" s="54"/>
      <c r="L1043" s="22"/>
      <c r="M1043" s="23"/>
      <c r="N1043" s="24"/>
      <c r="O1043" s="3"/>
      <c r="P1043" s="27"/>
      <c r="Q1043" s="27"/>
      <c r="R1043" s="23"/>
      <c r="S1043" s="24"/>
      <c r="T1043" s="22"/>
      <c r="U1043" s="73"/>
      <c r="V1043" s="27"/>
      <c r="W1043" s="27"/>
      <c r="X1043" s="27"/>
      <c r="Y1043" s="23"/>
      <c r="Z1043" s="4"/>
    </row>
    <row r="1044" spans="1:26" ht="23.25">
      <c r="A1044" s="4"/>
      <c r="B1044" s="51" t="s">
        <v>47</v>
      </c>
      <c r="C1044" s="51" t="s">
        <v>54</v>
      </c>
      <c r="D1044" s="51" t="s">
        <v>56</v>
      </c>
      <c r="E1044" s="51"/>
      <c r="F1044" s="51" t="s">
        <v>125</v>
      </c>
      <c r="G1044" s="51" t="s">
        <v>297</v>
      </c>
      <c r="H1044" s="51"/>
      <c r="I1044" s="64"/>
      <c r="J1044" s="55" t="s">
        <v>51</v>
      </c>
      <c r="K1044" s="56"/>
      <c r="L1044" s="74"/>
      <c r="M1044" s="74"/>
      <c r="N1044" s="74">
        <v>27259.3</v>
      </c>
      <c r="O1044" s="74"/>
      <c r="P1044" s="74"/>
      <c r="Q1044" s="74">
        <f>SUM(L1044:P1044)</f>
        <v>27259.3</v>
      </c>
      <c r="R1044" s="74"/>
      <c r="S1044" s="74"/>
      <c r="T1044" s="74"/>
      <c r="U1044" s="77"/>
      <c r="V1044" s="23">
        <f>SUM(R1044:U1044)</f>
        <v>0</v>
      </c>
      <c r="W1044" s="23">
        <f>SUM(Q1044+V1044)</f>
        <v>27259.3</v>
      </c>
      <c r="X1044" s="23">
        <f>(Q1044/W1044)*100</f>
        <v>100</v>
      </c>
      <c r="Y1044" s="23">
        <f>(V1044/W1044)*100</f>
        <v>0</v>
      </c>
      <c r="Z1044" s="4"/>
    </row>
    <row r="1045" spans="1:26" ht="23.25">
      <c r="A1045" s="4"/>
      <c r="B1045" s="51"/>
      <c r="C1045" s="51"/>
      <c r="D1045" s="51"/>
      <c r="E1045" s="51"/>
      <c r="F1045" s="51"/>
      <c r="G1045" s="51"/>
      <c r="H1045" s="51"/>
      <c r="I1045" s="64"/>
      <c r="J1045" s="55" t="s">
        <v>52</v>
      </c>
      <c r="K1045" s="56"/>
      <c r="L1045" s="74"/>
      <c r="M1045" s="74"/>
      <c r="N1045" s="74">
        <f>(N1044/N1033)*100</f>
        <v>59.41563678371368</v>
      </c>
      <c r="O1045" s="74"/>
      <c r="P1045" s="74"/>
      <c r="Q1045" s="74">
        <f>(Q1044/Q1033)*100</f>
        <v>59.41563678371368</v>
      </c>
      <c r="R1045" s="74"/>
      <c r="S1045" s="74"/>
      <c r="T1045" s="74"/>
      <c r="U1045" s="74"/>
      <c r="V1045" s="23"/>
      <c r="W1045" s="23">
        <f>(W1044/W1033)*100</f>
        <v>59.41563678371368</v>
      </c>
      <c r="X1045" s="23"/>
      <c r="Y1045" s="23"/>
      <c r="Z1045" s="4"/>
    </row>
    <row r="1046" spans="1:26" ht="23.25">
      <c r="A1046" s="4"/>
      <c r="B1046" s="51"/>
      <c r="C1046" s="51"/>
      <c r="D1046" s="51"/>
      <c r="E1046" s="51"/>
      <c r="F1046" s="51"/>
      <c r="G1046" s="51"/>
      <c r="H1046" s="51"/>
      <c r="I1046" s="64"/>
      <c r="J1046" s="53" t="s">
        <v>53</v>
      </c>
      <c r="K1046" s="54"/>
      <c r="L1046" s="74"/>
      <c r="M1046" s="74"/>
      <c r="N1046" s="74">
        <f>(N1044/N1034)*100</f>
        <v>100</v>
      </c>
      <c r="O1046" s="74"/>
      <c r="P1046" s="74"/>
      <c r="Q1046" s="23">
        <f>(Q1044/Q1034)*100</f>
        <v>100</v>
      </c>
      <c r="R1046" s="74"/>
      <c r="S1046" s="74"/>
      <c r="T1046" s="74"/>
      <c r="U1046" s="74"/>
      <c r="V1046" s="23"/>
      <c r="W1046" s="23">
        <f>(W1044/W1034)*100</f>
        <v>100</v>
      </c>
      <c r="X1046" s="23"/>
      <c r="Y1046" s="23"/>
      <c r="Z1046" s="4"/>
    </row>
    <row r="1047" spans="1:26" ht="23.25">
      <c r="A1047" s="4"/>
      <c r="B1047" s="51"/>
      <c r="C1047" s="51"/>
      <c r="D1047" s="51"/>
      <c r="E1047" s="51"/>
      <c r="F1047" s="51"/>
      <c r="G1047" s="51"/>
      <c r="H1047" s="51"/>
      <c r="I1047" s="64"/>
      <c r="J1047" s="53"/>
      <c r="K1047" s="54"/>
      <c r="L1047" s="74"/>
      <c r="M1047" s="23"/>
      <c r="N1047" s="74"/>
      <c r="O1047" s="74"/>
      <c r="P1047" s="23"/>
      <c r="Q1047" s="23"/>
      <c r="R1047" s="23"/>
      <c r="S1047" s="74"/>
      <c r="T1047" s="74"/>
      <c r="U1047" s="74"/>
      <c r="V1047" s="23"/>
      <c r="W1047" s="23"/>
      <c r="X1047" s="23"/>
      <c r="Y1047" s="23"/>
      <c r="Z1047" s="4"/>
    </row>
    <row r="1048" spans="1:26" ht="23.25">
      <c r="A1048" s="4"/>
      <c r="B1048" s="51"/>
      <c r="C1048" s="51"/>
      <c r="D1048" s="51"/>
      <c r="E1048" s="51"/>
      <c r="F1048" s="51"/>
      <c r="G1048" s="51"/>
      <c r="H1048" s="51" t="s">
        <v>145</v>
      </c>
      <c r="I1048" s="64"/>
      <c r="J1048" s="53" t="s">
        <v>146</v>
      </c>
      <c r="K1048" s="54"/>
      <c r="L1048" s="74"/>
      <c r="M1048" s="23"/>
      <c r="N1048" s="74"/>
      <c r="O1048" s="74"/>
      <c r="P1048" s="23"/>
      <c r="Q1048" s="23"/>
      <c r="R1048" s="23"/>
      <c r="S1048" s="74"/>
      <c r="T1048" s="74"/>
      <c r="U1048" s="74"/>
      <c r="V1048" s="23"/>
      <c r="W1048" s="23"/>
      <c r="X1048" s="23"/>
      <c r="Y1048" s="23"/>
      <c r="Z1048" s="4"/>
    </row>
    <row r="1049" spans="1:26" ht="23.25">
      <c r="A1049" s="4"/>
      <c r="B1049" s="51"/>
      <c r="C1049" s="51"/>
      <c r="D1049" s="51"/>
      <c r="E1049" s="51"/>
      <c r="F1049" s="51"/>
      <c r="G1049" s="51"/>
      <c r="H1049" s="51"/>
      <c r="I1049" s="64"/>
      <c r="J1049" s="53" t="s">
        <v>147</v>
      </c>
      <c r="K1049" s="54"/>
      <c r="L1049" s="74"/>
      <c r="M1049" s="23"/>
      <c r="N1049" s="74"/>
      <c r="O1049" s="74"/>
      <c r="P1049" s="23"/>
      <c r="Q1049" s="23"/>
      <c r="R1049" s="23"/>
      <c r="S1049" s="74"/>
      <c r="T1049" s="74"/>
      <c r="U1049" s="74"/>
      <c r="V1049" s="23"/>
      <c r="W1049" s="23"/>
      <c r="X1049" s="23"/>
      <c r="Y1049" s="23"/>
      <c r="Z1049" s="4"/>
    </row>
    <row r="1050" spans="1:26" ht="23.25">
      <c r="A1050" s="4"/>
      <c r="B1050" s="51"/>
      <c r="C1050" s="51"/>
      <c r="D1050" s="51"/>
      <c r="E1050" s="51"/>
      <c r="F1050" s="51"/>
      <c r="G1050" s="51"/>
      <c r="H1050" s="51"/>
      <c r="I1050" s="64"/>
      <c r="J1050" s="53" t="s">
        <v>49</v>
      </c>
      <c r="K1050" s="54"/>
      <c r="L1050" s="74">
        <f>SUM(L1033)</f>
        <v>0</v>
      </c>
      <c r="M1050" s="23">
        <f>SUM(M1033)</f>
        <v>0</v>
      </c>
      <c r="N1050" s="74">
        <f>SUM(N1017+N1025+N1033)</f>
        <v>48005.1</v>
      </c>
      <c r="O1050" s="74">
        <f>SUM(O1033)</f>
        <v>0</v>
      </c>
      <c r="P1050" s="23">
        <f>SUM(P1033)</f>
        <v>0</v>
      </c>
      <c r="Q1050" s="23">
        <f>SUM(L1050:P1050)</f>
        <v>48005.1</v>
      </c>
      <c r="R1050" s="23">
        <f aca="true" t="shared" si="89" ref="R1050:U1051">SUM(R1033)</f>
        <v>0</v>
      </c>
      <c r="S1050" s="74">
        <f t="shared" si="89"/>
        <v>0</v>
      </c>
      <c r="T1050" s="74">
        <f t="shared" si="89"/>
        <v>0</v>
      </c>
      <c r="U1050" s="74">
        <f t="shared" si="89"/>
        <v>0</v>
      </c>
      <c r="V1050" s="23">
        <f>SUM(R1050:U1050)</f>
        <v>0</v>
      </c>
      <c r="W1050" s="23">
        <f>SUM(Q1050+V1050)</f>
        <v>48005.1</v>
      </c>
      <c r="X1050" s="23">
        <f>(Q1050/W1050)*100</f>
        <v>100</v>
      </c>
      <c r="Y1050" s="23">
        <f>(V1050/W1050)*100</f>
        <v>0</v>
      </c>
      <c r="Z1050" s="4"/>
    </row>
    <row r="1051" spans="1:26" ht="23.25">
      <c r="A1051" s="4"/>
      <c r="B1051" s="51"/>
      <c r="C1051" s="51"/>
      <c r="D1051" s="51"/>
      <c r="E1051" s="51"/>
      <c r="F1051" s="51"/>
      <c r="G1051" s="51"/>
      <c r="H1051" s="51"/>
      <c r="I1051" s="64"/>
      <c r="J1051" s="53" t="s">
        <v>50</v>
      </c>
      <c r="K1051" s="54"/>
      <c r="L1051" s="74">
        <f>SUM(L1034)</f>
        <v>0</v>
      </c>
      <c r="M1051" s="23">
        <f>SUM(M1034)</f>
        <v>0</v>
      </c>
      <c r="N1051" s="74">
        <f>SUM(N1018+N1026+N1034)</f>
        <v>28559.1</v>
      </c>
      <c r="O1051" s="74">
        <f>SUM(O1034)</f>
        <v>0</v>
      </c>
      <c r="P1051" s="23">
        <f>SUM(P1034)</f>
        <v>0</v>
      </c>
      <c r="Q1051" s="23">
        <f>SUM(L1051:P1051)</f>
        <v>28559.1</v>
      </c>
      <c r="R1051" s="23">
        <f t="shared" si="89"/>
        <v>0</v>
      </c>
      <c r="S1051" s="74">
        <f t="shared" si="89"/>
        <v>0</v>
      </c>
      <c r="T1051" s="74">
        <f t="shared" si="89"/>
        <v>0</v>
      </c>
      <c r="U1051" s="74">
        <f t="shared" si="89"/>
        <v>0</v>
      </c>
      <c r="V1051" s="23">
        <f>SUM(R1051:U1051)</f>
        <v>0</v>
      </c>
      <c r="W1051" s="23">
        <f>SUM(Q1051+V1051)</f>
        <v>28559.1</v>
      </c>
      <c r="X1051" s="23">
        <f>(Q1051/W1051)*100</f>
        <v>100</v>
      </c>
      <c r="Y1051" s="23">
        <f>(V1051/W1051)*100</f>
        <v>0</v>
      </c>
      <c r="Z1051" s="4"/>
    </row>
    <row r="1052" spans="1:26" ht="23.25">
      <c r="A1052" s="4"/>
      <c r="B1052" s="51"/>
      <c r="C1052" s="51"/>
      <c r="D1052" s="51"/>
      <c r="E1052" s="51"/>
      <c r="F1052" s="51"/>
      <c r="G1052" s="51"/>
      <c r="H1052" s="51"/>
      <c r="I1052" s="64"/>
      <c r="J1052" s="53" t="s">
        <v>51</v>
      </c>
      <c r="K1052" s="54"/>
      <c r="L1052" s="74">
        <f>SUM(L1044)</f>
        <v>0</v>
      </c>
      <c r="M1052" s="23">
        <f>SUM(M1044)</f>
        <v>0</v>
      </c>
      <c r="N1052" s="74">
        <f>SUM(N1019+N1027+N1044)</f>
        <v>28559.1</v>
      </c>
      <c r="O1052" s="74">
        <f>SUM(O1044)</f>
        <v>0</v>
      </c>
      <c r="P1052" s="23">
        <f>SUM(P1044)</f>
        <v>0</v>
      </c>
      <c r="Q1052" s="23">
        <f>SUM(L1052:P1052)</f>
        <v>28559.1</v>
      </c>
      <c r="R1052" s="23">
        <f>SUM(R1044)</f>
        <v>0</v>
      </c>
      <c r="S1052" s="74">
        <f>SUM(S1044)</f>
        <v>0</v>
      </c>
      <c r="T1052" s="74">
        <f>SUM(T1044)</f>
        <v>0</v>
      </c>
      <c r="U1052" s="74">
        <f>SUM(U1044)</f>
        <v>0</v>
      </c>
      <c r="V1052" s="23">
        <f>SUM(R1052:U1052)</f>
        <v>0</v>
      </c>
      <c r="W1052" s="23">
        <f>SUM(Q1052+V1052)</f>
        <v>28559.1</v>
      </c>
      <c r="X1052" s="23">
        <f>(Q1052/W1052)*100</f>
        <v>100</v>
      </c>
      <c r="Y1052" s="23">
        <f>(V1052/W1052)*100</f>
        <v>0</v>
      </c>
      <c r="Z1052" s="4"/>
    </row>
    <row r="1053" spans="1:26" ht="23.25">
      <c r="A1053" s="4"/>
      <c r="B1053" s="51"/>
      <c r="C1053" s="51"/>
      <c r="D1053" s="51"/>
      <c r="E1053" s="51"/>
      <c r="F1053" s="51"/>
      <c r="G1053" s="51"/>
      <c r="H1053" s="51"/>
      <c r="I1053" s="64"/>
      <c r="J1053" s="53" t="s">
        <v>52</v>
      </c>
      <c r="K1053" s="54"/>
      <c r="L1053" s="74"/>
      <c r="M1053" s="23"/>
      <c r="N1053" s="74">
        <f>(N1052/N1050)*100</f>
        <v>59.49180399582544</v>
      </c>
      <c r="O1053" s="74"/>
      <c r="P1053" s="23"/>
      <c r="Q1053" s="23">
        <f>(Q1052/Q1050)*100</f>
        <v>59.49180399582544</v>
      </c>
      <c r="R1053" s="23"/>
      <c r="S1053" s="74"/>
      <c r="T1053" s="74"/>
      <c r="U1053" s="74"/>
      <c r="V1053" s="23"/>
      <c r="W1053" s="23">
        <f>(W1052/W1050)*100</f>
        <v>59.49180399582544</v>
      </c>
      <c r="X1053" s="23"/>
      <c r="Y1053" s="23"/>
      <c r="Z1053" s="4"/>
    </row>
    <row r="1054" spans="1:26" ht="23.25">
      <c r="A1054" s="4"/>
      <c r="B1054" s="51"/>
      <c r="C1054" s="51"/>
      <c r="D1054" s="51"/>
      <c r="E1054" s="51"/>
      <c r="F1054" s="51"/>
      <c r="G1054" s="51"/>
      <c r="H1054" s="51"/>
      <c r="I1054" s="64"/>
      <c r="J1054" s="53" t="s">
        <v>53</v>
      </c>
      <c r="K1054" s="54"/>
      <c r="L1054" s="74"/>
      <c r="M1054" s="23"/>
      <c r="N1054" s="74">
        <f>(N1052/N1051)*100</f>
        <v>100</v>
      </c>
      <c r="O1054" s="74"/>
      <c r="P1054" s="23"/>
      <c r="Q1054" s="23">
        <f>(Q1052/Q1051)*100</f>
        <v>100</v>
      </c>
      <c r="R1054" s="23"/>
      <c r="S1054" s="74"/>
      <c r="T1054" s="74"/>
      <c r="U1054" s="74"/>
      <c r="V1054" s="23"/>
      <c r="W1054" s="23">
        <f>(W1052/W1051)*100</f>
        <v>100</v>
      </c>
      <c r="X1054" s="23"/>
      <c r="Y1054" s="23"/>
      <c r="Z1054" s="4"/>
    </row>
    <row r="1055" spans="1:26" ht="23.25">
      <c r="A1055" s="4"/>
      <c r="B1055" s="51"/>
      <c r="C1055" s="51"/>
      <c r="D1055" s="51"/>
      <c r="E1055" s="51"/>
      <c r="F1055" s="51"/>
      <c r="G1055" s="51"/>
      <c r="H1055" s="51"/>
      <c r="I1055" s="64"/>
      <c r="J1055" s="53"/>
      <c r="K1055" s="54"/>
      <c r="L1055" s="74"/>
      <c r="M1055" s="23"/>
      <c r="N1055" s="74"/>
      <c r="O1055" s="74"/>
      <c r="P1055" s="23"/>
      <c r="Q1055" s="23"/>
      <c r="R1055" s="23"/>
      <c r="S1055" s="74"/>
      <c r="T1055" s="74"/>
      <c r="U1055" s="74"/>
      <c r="V1055" s="23"/>
      <c r="W1055" s="23"/>
      <c r="X1055" s="23"/>
      <c r="Y1055" s="23"/>
      <c r="Z1055" s="4"/>
    </row>
    <row r="1056" spans="1:26" ht="23.25">
      <c r="A1056" s="4"/>
      <c r="B1056" s="51"/>
      <c r="C1056" s="51"/>
      <c r="D1056" s="51"/>
      <c r="E1056" s="51"/>
      <c r="F1056" s="51"/>
      <c r="G1056" s="51" t="s">
        <v>300</v>
      </c>
      <c r="H1056" s="51"/>
      <c r="I1056" s="64"/>
      <c r="J1056" s="53" t="s">
        <v>301</v>
      </c>
      <c r="K1056" s="54"/>
      <c r="L1056" s="74"/>
      <c r="M1056" s="23"/>
      <c r="N1056" s="74"/>
      <c r="O1056" s="74"/>
      <c r="P1056" s="23"/>
      <c r="Q1056" s="23"/>
      <c r="R1056" s="23"/>
      <c r="S1056" s="74"/>
      <c r="T1056" s="74"/>
      <c r="U1056" s="74"/>
      <c r="V1056" s="23"/>
      <c r="W1056" s="23"/>
      <c r="X1056" s="23"/>
      <c r="Y1056" s="23"/>
      <c r="Z1056" s="4"/>
    </row>
    <row r="1057" spans="1:26" ht="23.25">
      <c r="A1057" s="4"/>
      <c r="B1057" s="51"/>
      <c r="C1057" s="51"/>
      <c r="D1057" s="51"/>
      <c r="E1057" s="51"/>
      <c r="F1057" s="51"/>
      <c r="G1057" s="51"/>
      <c r="H1057" s="51"/>
      <c r="I1057" s="64"/>
      <c r="J1057" s="53" t="s">
        <v>49</v>
      </c>
      <c r="K1057" s="54"/>
      <c r="L1057" s="74"/>
      <c r="M1057" s="23"/>
      <c r="N1057" s="74">
        <v>2293.9</v>
      </c>
      <c r="O1057" s="74"/>
      <c r="P1057" s="23"/>
      <c r="Q1057" s="23">
        <f>SUM(L1057:P1057)</f>
        <v>2293.9</v>
      </c>
      <c r="R1057" s="23"/>
      <c r="S1057" s="74"/>
      <c r="T1057" s="74"/>
      <c r="U1057" s="74"/>
      <c r="V1057" s="23">
        <f>SUM(R1057:U1057)</f>
        <v>0</v>
      </c>
      <c r="W1057" s="23">
        <f>SUM(Q1057+V1057)</f>
        <v>2293.9</v>
      </c>
      <c r="X1057" s="23">
        <f>(Q1057/W1057)*100</f>
        <v>100</v>
      </c>
      <c r="Y1057" s="23">
        <f>(V1057/W1057)*100</f>
        <v>0</v>
      </c>
      <c r="Z1057" s="4"/>
    </row>
    <row r="1058" spans="1:26" ht="23.25">
      <c r="A1058" s="4"/>
      <c r="B1058" s="57"/>
      <c r="C1058" s="58"/>
      <c r="D1058" s="58"/>
      <c r="E1058" s="58"/>
      <c r="F1058" s="58"/>
      <c r="G1058" s="58"/>
      <c r="H1058" s="58"/>
      <c r="I1058" s="53"/>
      <c r="J1058" s="53" t="s">
        <v>50</v>
      </c>
      <c r="K1058" s="54"/>
      <c r="L1058" s="21"/>
      <c r="M1058" s="21"/>
      <c r="N1058" s="21">
        <v>2180.6</v>
      </c>
      <c r="O1058" s="21"/>
      <c r="P1058" s="21"/>
      <c r="Q1058" s="21">
        <f>SUM(L1058:P1058)</f>
        <v>2180.6</v>
      </c>
      <c r="R1058" s="21"/>
      <c r="S1058" s="21"/>
      <c r="T1058" s="21"/>
      <c r="U1058" s="21"/>
      <c r="V1058" s="21">
        <f>SUM(R1058:U1058)</f>
        <v>0</v>
      </c>
      <c r="W1058" s="21">
        <f>SUM(Q1058+V1058)</f>
        <v>2180.6</v>
      </c>
      <c r="X1058" s="21">
        <f>(Q1058/W1058)*100</f>
        <v>100</v>
      </c>
      <c r="Y1058" s="21">
        <f>(V1058/W1058)*100</f>
        <v>0</v>
      </c>
      <c r="Z1058" s="4"/>
    </row>
    <row r="1059" spans="1:26" ht="23.25">
      <c r="A1059" s="4"/>
      <c r="B1059" s="51"/>
      <c r="C1059" s="51"/>
      <c r="D1059" s="51"/>
      <c r="E1059" s="51"/>
      <c r="F1059" s="51"/>
      <c r="G1059" s="51"/>
      <c r="H1059" s="51"/>
      <c r="I1059" s="64"/>
      <c r="J1059" s="53" t="s">
        <v>51</v>
      </c>
      <c r="K1059" s="54"/>
      <c r="L1059" s="74"/>
      <c r="M1059" s="23"/>
      <c r="N1059" s="74">
        <v>1901.5</v>
      </c>
      <c r="O1059" s="74"/>
      <c r="P1059" s="23"/>
      <c r="Q1059" s="23">
        <f>SUM(L1059:P1059)</f>
        <v>1901.5</v>
      </c>
      <c r="R1059" s="23"/>
      <c r="S1059" s="74"/>
      <c r="T1059" s="74"/>
      <c r="U1059" s="74"/>
      <c r="V1059" s="23">
        <f>SUM(R1059:U1059)</f>
        <v>0</v>
      </c>
      <c r="W1059" s="23">
        <f>SUM(Q1059+V1059)</f>
        <v>1901.5</v>
      </c>
      <c r="X1059" s="23">
        <f>(Q1059/W1059)*100</f>
        <v>100</v>
      </c>
      <c r="Y1059" s="23">
        <f>(V1059/W1059)*100</f>
        <v>0</v>
      </c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4"/>
      <c r="J1060" s="53" t="s">
        <v>52</v>
      </c>
      <c r="K1060" s="54"/>
      <c r="L1060" s="74"/>
      <c r="M1060" s="23"/>
      <c r="N1060" s="74">
        <f>(N1059/N1057)*100</f>
        <v>82.89376171585509</v>
      </c>
      <c r="O1060" s="74"/>
      <c r="P1060" s="23"/>
      <c r="Q1060" s="23">
        <f>(Q1059/Q1057)*100</f>
        <v>82.89376171585509</v>
      </c>
      <c r="R1060" s="23"/>
      <c r="S1060" s="74"/>
      <c r="T1060" s="74"/>
      <c r="U1060" s="74"/>
      <c r="V1060" s="23"/>
      <c r="W1060" s="23">
        <f>(W1059/W1057)*100</f>
        <v>82.89376171585509</v>
      </c>
      <c r="X1060" s="23"/>
      <c r="Y1060" s="23"/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/>
      <c r="I1061" s="64"/>
      <c r="J1061" s="53" t="s">
        <v>53</v>
      </c>
      <c r="K1061" s="54"/>
      <c r="L1061" s="74"/>
      <c r="M1061" s="23"/>
      <c r="N1061" s="74">
        <f>(N1059/N1058)*100</f>
        <v>87.20077043015684</v>
      </c>
      <c r="O1061" s="74"/>
      <c r="P1061" s="23"/>
      <c r="Q1061" s="23">
        <f>(Q1059/Q1058)*100</f>
        <v>87.20077043015684</v>
      </c>
      <c r="R1061" s="23"/>
      <c r="S1061" s="74"/>
      <c r="T1061" s="74"/>
      <c r="U1061" s="74"/>
      <c r="V1061" s="23"/>
      <c r="W1061" s="23">
        <f>(W1059/W1058)*100</f>
        <v>87.20077043015684</v>
      </c>
      <c r="X1061" s="23"/>
      <c r="Y1061" s="23"/>
      <c r="Z1061" s="4"/>
    </row>
    <row r="1062" spans="1:26" ht="23.25">
      <c r="A1062" s="4"/>
      <c r="B1062" s="51"/>
      <c r="C1062" s="51"/>
      <c r="D1062" s="51"/>
      <c r="E1062" s="51"/>
      <c r="F1062" s="51"/>
      <c r="G1062" s="51"/>
      <c r="H1062" s="51"/>
      <c r="I1062" s="64"/>
      <c r="J1062" s="53"/>
      <c r="K1062" s="54"/>
      <c r="L1062" s="74"/>
      <c r="M1062" s="23"/>
      <c r="N1062" s="74"/>
      <c r="O1062" s="74"/>
      <c r="P1062" s="23"/>
      <c r="Q1062" s="23"/>
      <c r="R1062" s="23"/>
      <c r="S1062" s="74"/>
      <c r="T1062" s="74"/>
      <c r="U1062" s="74"/>
      <c r="V1062" s="23"/>
      <c r="W1062" s="23"/>
      <c r="X1062" s="23"/>
      <c r="Y1062" s="23"/>
      <c r="Z1062" s="4"/>
    </row>
    <row r="1063" spans="1:26" ht="23.25">
      <c r="A1063" s="4"/>
      <c r="B1063" s="51"/>
      <c r="C1063" s="51"/>
      <c r="D1063" s="51"/>
      <c r="E1063" s="51"/>
      <c r="F1063" s="51"/>
      <c r="G1063" s="51"/>
      <c r="H1063" s="51" t="s">
        <v>135</v>
      </c>
      <c r="I1063" s="64"/>
      <c r="J1063" s="53" t="s">
        <v>136</v>
      </c>
      <c r="K1063" s="54"/>
      <c r="L1063" s="74"/>
      <c r="M1063" s="23"/>
      <c r="N1063" s="74"/>
      <c r="O1063" s="74"/>
      <c r="P1063" s="23"/>
      <c r="Q1063" s="23"/>
      <c r="R1063" s="23"/>
      <c r="S1063" s="74"/>
      <c r="T1063" s="74"/>
      <c r="U1063" s="74"/>
      <c r="V1063" s="23"/>
      <c r="W1063" s="23"/>
      <c r="X1063" s="23"/>
      <c r="Y1063" s="23"/>
      <c r="Z1063" s="4"/>
    </row>
    <row r="1064" spans="1:26" ht="23.25">
      <c r="A1064" s="4"/>
      <c r="B1064" s="51"/>
      <c r="C1064" s="51"/>
      <c r="D1064" s="51"/>
      <c r="E1064" s="51"/>
      <c r="F1064" s="51"/>
      <c r="G1064" s="51"/>
      <c r="H1064" s="51"/>
      <c r="I1064" s="64"/>
      <c r="J1064" s="53" t="s">
        <v>137</v>
      </c>
      <c r="K1064" s="54"/>
      <c r="L1064" s="74"/>
      <c r="M1064" s="23"/>
      <c r="N1064" s="74"/>
      <c r="O1064" s="74"/>
      <c r="P1064" s="23"/>
      <c r="Q1064" s="23"/>
      <c r="R1064" s="23"/>
      <c r="S1064" s="74"/>
      <c r="T1064" s="74"/>
      <c r="U1064" s="74"/>
      <c r="V1064" s="23"/>
      <c r="W1064" s="23"/>
      <c r="X1064" s="23"/>
      <c r="Y1064" s="23"/>
      <c r="Z1064" s="4"/>
    </row>
    <row r="1065" spans="1:26" ht="23.25">
      <c r="A1065" s="4"/>
      <c r="B1065" s="51"/>
      <c r="C1065" s="51"/>
      <c r="D1065" s="51"/>
      <c r="E1065" s="51"/>
      <c r="F1065" s="51"/>
      <c r="G1065" s="51"/>
      <c r="H1065" s="51"/>
      <c r="I1065" s="64"/>
      <c r="J1065" s="53" t="s">
        <v>49</v>
      </c>
      <c r="K1065" s="54"/>
      <c r="L1065" s="74">
        <f>SUM(L1057)</f>
        <v>0</v>
      </c>
      <c r="M1065" s="23">
        <f>SUM(M1057)</f>
        <v>0</v>
      </c>
      <c r="N1065" s="74">
        <f>SUM(N1057)</f>
        <v>2293.9</v>
      </c>
      <c r="O1065" s="74">
        <f>SUM(O1057)</f>
        <v>0</v>
      </c>
      <c r="P1065" s="23">
        <f>SUM(P1057)</f>
        <v>0</v>
      </c>
      <c r="Q1065" s="23">
        <f>SUM(L1065:P1065)</f>
        <v>2293.9</v>
      </c>
      <c r="R1065" s="23">
        <f aca="true" t="shared" si="90" ref="R1065:U1067">SUM(R1057)</f>
        <v>0</v>
      </c>
      <c r="S1065" s="74">
        <f t="shared" si="90"/>
        <v>0</v>
      </c>
      <c r="T1065" s="74">
        <f t="shared" si="90"/>
        <v>0</v>
      </c>
      <c r="U1065" s="74">
        <f t="shared" si="90"/>
        <v>0</v>
      </c>
      <c r="V1065" s="23">
        <f>SUM(R1065:U1065)</f>
        <v>0</v>
      </c>
      <c r="W1065" s="23">
        <f>SUM(Q1065+V1065)</f>
        <v>2293.9</v>
      </c>
      <c r="X1065" s="23">
        <f>(Q1065/W1065)*100</f>
        <v>100</v>
      </c>
      <c r="Y1065" s="23">
        <f>(V1065/W1065)*100</f>
        <v>0</v>
      </c>
      <c r="Z1065" s="4"/>
    </row>
    <row r="1066" spans="1:26" ht="23.25">
      <c r="A1066" s="4"/>
      <c r="B1066" s="51"/>
      <c r="C1066" s="51"/>
      <c r="D1066" s="51"/>
      <c r="E1066" s="51"/>
      <c r="F1066" s="51"/>
      <c r="G1066" s="51"/>
      <c r="H1066" s="51"/>
      <c r="I1066" s="64"/>
      <c r="J1066" s="53" t="s">
        <v>50</v>
      </c>
      <c r="K1066" s="54"/>
      <c r="L1066" s="74">
        <f aca="true" t="shared" si="91" ref="L1066:P1067">SUM(L1058)</f>
        <v>0</v>
      </c>
      <c r="M1066" s="23">
        <f t="shared" si="91"/>
        <v>0</v>
      </c>
      <c r="N1066" s="74">
        <f t="shared" si="91"/>
        <v>2180.6</v>
      </c>
      <c r="O1066" s="74">
        <f t="shared" si="91"/>
        <v>0</v>
      </c>
      <c r="P1066" s="23">
        <f t="shared" si="91"/>
        <v>0</v>
      </c>
      <c r="Q1066" s="23">
        <f>SUM(L1066:P1066)</f>
        <v>2180.6</v>
      </c>
      <c r="R1066" s="23">
        <f t="shared" si="90"/>
        <v>0</v>
      </c>
      <c r="S1066" s="74">
        <f t="shared" si="90"/>
        <v>0</v>
      </c>
      <c r="T1066" s="74">
        <f t="shared" si="90"/>
        <v>0</v>
      </c>
      <c r="U1066" s="74">
        <f t="shared" si="90"/>
        <v>0</v>
      </c>
      <c r="V1066" s="23">
        <f>SUM(R1066:U1066)</f>
        <v>0</v>
      </c>
      <c r="W1066" s="23">
        <f>SUM(Q1066+V1066)</f>
        <v>2180.6</v>
      </c>
      <c r="X1066" s="23">
        <f>(Q1066/W1066)*100</f>
        <v>100</v>
      </c>
      <c r="Y1066" s="23">
        <f>(V1066/W1066)*100</f>
        <v>0</v>
      </c>
      <c r="Z1066" s="4"/>
    </row>
    <row r="1067" spans="1:26" ht="23.25">
      <c r="A1067" s="4"/>
      <c r="B1067" s="57"/>
      <c r="C1067" s="58"/>
      <c r="D1067" s="58"/>
      <c r="E1067" s="58"/>
      <c r="F1067" s="58"/>
      <c r="G1067" s="58"/>
      <c r="H1067" s="58"/>
      <c r="I1067" s="53"/>
      <c r="J1067" s="53" t="s">
        <v>51</v>
      </c>
      <c r="K1067" s="54"/>
      <c r="L1067" s="21">
        <f t="shared" si="91"/>
        <v>0</v>
      </c>
      <c r="M1067" s="21">
        <f t="shared" si="91"/>
        <v>0</v>
      </c>
      <c r="N1067" s="21">
        <f t="shared" si="91"/>
        <v>1901.5</v>
      </c>
      <c r="O1067" s="21">
        <f t="shared" si="91"/>
        <v>0</v>
      </c>
      <c r="P1067" s="21">
        <f t="shared" si="91"/>
        <v>0</v>
      </c>
      <c r="Q1067" s="21">
        <f>SUM(L1067:P1067)</f>
        <v>1901.5</v>
      </c>
      <c r="R1067" s="21">
        <f t="shared" si="90"/>
        <v>0</v>
      </c>
      <c r="S1067" s="21">
        <f t="shared" si="90"/>
        <v>0</v>
      </c>
      <c r="T1067" s="21">
        <f t="shared" si="90"/>
        <v>0</v>
      </c>
      <c r="U1067" s="21">
        <f t="shared" si="90"/>
        <v>0</v>
      </c>
      <c r="V1067" s="21">
        <f>SUM(R1067:U1067)</f>
        <v>0</v>
      </c>
      <c r="W1067" s="21">
        <f>SUM(Q1067+V1067)</f>
        <v>1901.5</v>
      </c>
      <c r="X1067" s="21">
        <f>(Q1067/W1067)*100</f>
        <v>100</v>
      </c>
      <c r="Y1067" s="21">
        <f>(V1067/W1067)*100</f>
        <v>0</v>
      </c>
      <c r="Z1067" s="4"/>
    </row>
    <row r="1068" spans="1:26" ht="23.25">
      <c r="A1068" s="4"/>
      <c r="B1068" s="51"/>
      <c r="C1068" s="51"/>
      <c r="D1068" s="51"/>
      <c r="E1068" s="51"/>
      <c r="F1068" s="51"/>
      <c r="G1068" s="51"/>
      <c r="H1068" s="51"/>
      <c r="I1068" s="64"/>
      <c r="J1068" s="53" t="s">
        <v>52</v>
      </c>
      <c r="K1068" s="54"/>
      <c r="L1068" s="74"/>
      <c r="M1068" s="23"/>
      <c r="N1068" s="74">
        <f>(N1067/N1065)*100</f>
        <v>82.89376171585509</v>
      </c>
      <c r="O1068" s="74"/>
      <c r="P1068" s="23"/>
      <c r="Q1068" s="23">
        <f>(Q1067/Q1065)*100</f>
        <v>82.89376171585509</v>
      </c>
      <c r="R1068" s="23"/>
      <c r="S1068" s="74"/>
      <c r="T1068" s="74"/>
      <c r="U1068" s="74"/>
      <c r="V1068" s="23"/>
      <c r="W1068" s="23">
        <f>(W1067/W1065)*100</f>
        <v>82.89376171585509</v>
      </c>
      <c r="X1068" s="23"/>
      <c r="Y1068" s="23"/>
      <c r="Z1068" s="4"/>
    </row>
    <row r="1069" spans="1:26" ht="23.25">
      <c r="A1069" s="4"/>
      <c r="B1069" s="51"/>
      <c r="C1069" s="51"/>
      <c r="D1069" s="51"/>
      <c r="E1069" s="51"/>
      <c r="F1069" s="51"/>
      <c r="G1069" s="51"/>
      <c r="H1069" s="51"/>
      <c r="I1069" s="64"/>
      <c r="J1069" s="53" t="s">
        <v>53</v>
      </c>
      <c r="K1069" s="54"/>
      <c r="L1069" s="74"/>
      <c r="M1069" s="23"/>
      <c r="N1069" s="74">
        <f>(N1067/N1066)*100</f>
        <v>87.20077043015684</v>
      </c>
      <c r="O1069" s="74"/>
      <c r="P1069" s="23"/>
      <c r="Q1069" s="23">
        <f>(Q1067/Q1066)*100</f>
        <v>87.20077043015684</v>
      </c>
      <c r="R1069" s="23"/>
      <c r="S1069" s="74"/>
      <c r="T1069" s="74"/>
      <c r="U1069" s="74"/>
      <c r="V1069" s="23"/>
      <c r="W1069" s="23">
        <f>(W1067/W1066)*100</f>
        <v>87.20077043015684</v>
      </c>
      <c r="X1069" s="23"/>
      <c r="Y1069" s="23"/>
      <c r="Z1069" s="4"/>
    </row>
    <row r="1070" spans="1:26" ht="23.25">
      <c r="A1070" s="4"/>
      <c r="B1070" s="51"/>
      <c r="C1070" s="51"/>
      <c r="D1070" s="51"/>
      <c r="E1070" s="51"/>
      <c r="F1070" s="51"/>
      <c r="G1070" s="51"/>
      <c r="H1070" s="51"/>
      <c r="I1070" s="64"/>
      <c r="J1070" s="53"/>
      <c r="K1070" s="54"/>
      <c r="L1070" s="74"/>
      <c r="M1070" s="23"/>
      <c r="N1070" s="74"/>
      <c r="O1070" s="74"/>
      <c r="P1070" s="23"/>
      <c r="Q1070" s="23"/>
      <c r="R1070" s="23"/>
      <c r="S1070" s="74"/>
      <c r="T1070" s="74"/>
      <c r="U1070" s="74"/>
      <c r="V1070" s="23"/>
      <c r="W1070" s="23"/>
      <c r="X1070" s="23"/>
      <c r="Y1070" s="23"/>
      <c r="Z1070" s="4"/>
    </row>
    <row r="1071" spans="1:26" ht="23.25">
      <c r="A1071" s="4"/>
      <c r="B1071" s="51"/>
      <c r="C1071" s="51"/>
      <c r="D1071" s="51"/>
      <c r="E1071" s="51"/>
      <c r="F1071" s="51"/>
      <c r="G1071" s="51" t="s">
        <v>302</v>
      </c>
      <c r="H1071" s="51"/>
      <c r="I1071" s="64"/>
      <c r="J1071" s="53" t="s">
        <v>303</v>
      </c>
      <c r="K1071" s="54"/>
      <c r="L1071" s="74"/>
      <c r="M1071" s="23"/>
      <c r="N1071" s="74"/>
      <c r="O1071" s="74"/>
      <c r="P1071" s="23"/>
      <c r="Q1071" s="23"/>
      <c r="R1071" s="23"/>
      <c r="S1071" s="74"/>
      <c r="T1071" s="74"/>
      <c r="U1071" s="74"/>
      <c r="V1071" s="23"/>
      <c r="W1071" s="23"/>
      <c r="X1071" s="23"/>
      <c r="Y1071" s="23"/>
      <c r="Z1071" s="4"/>
    </row>
    <row r="1072" spans="1:26" ht="23.25">
      <c r="A1072" s="4"/>
      <c r="B1072" s="57"/>
      <c r="C1072" s="57"/>
      <c r="D1072" s="57"/>
      <c r="E1072" s="57"/>
      <c r="F1072" s="57"/>
      <c r="G1072" s="57"/>
      <c r="H1072" s="57"/>
      <c r="I1072" s="64"/>
      <c r="J1072" s="53" t="s">
        <v>304</v>
      </c>
      <c r="K1072" s="54"/>
      <c r="L1072" s="74"/>
      <c r="M1072" s="23"/>
      <c r="N1072" s="74"/>
      <c r="O1072" s="74"/>
      <c r="P1072" s="23"/>
      <c r="Q1072" s="23"/>
      <c r="R1072" s="23"/>
      <c r="S1072" s="74"/>
      <c r="T1072" s="74"/>
      <c r="U1072" s="74"/>
      <c r="V1072" s="23"/>
      <c r="W1072" s="23"/>
      <c r="X1072" s="23"/>
      <c r="Y1072" s="23"/>
      <c r="Z1072" s="4"/>
    </row>
    <row r="1073" spans="1:26" ht="23.25">
      <c r="A1073" s="4"/>
      <c r="B1073" s="57"/>
      <c r="C1073" s="58"/>
      <c r="D1073" s="58"/>
      <c r="E1073" s="58"/>
      <c r="F1073" s="58"/>
      <c r="G1073" s="58"/>
      <c r="H1073" s="58"/>
      <c r="I1073" s="53"/>
      <c r="J1073" s="53" t="s">
        <v>49</v>
      </c>
      <c r="K1073" s="54"/>
      <c r="L1073" s="21"/>
      <c r="M1073" s="21"/>
      <c r="N1073" s="21">
        <v>68.3</v>
      </c>
      <c r="O1073" s="21"/>
      <c r="P1073" s="21"/>
      <c r="Q1073" s="21">
        <f>SUM(L1073:P1073)</f>
        <v>68.3</v>
      </c>
      <c r="R1073" s="21"/>
      <c r="S1073" s="21"/>
      <c r="T1073" s="21"/>
      <c r="U1073" s="21"/>
      <c r="V1073" s="21">
        <f>SUM(R1073:U1073)</f>
        <v>0</v>
      </c>
      <c r="W1073" s="21">
        <f>SUM(Q1073+V1073)</f>
        <v>68.3</v>
      </c>
      <c r="X1073" s="21">
        <f>(Q1073/W1073)*100</f>
        <v>100</v>
      </c>
      <c r="Y1073" s="21">
        <f>(V1073/W1073)*100</f>
        <v>0</v>
      </c>
      <c r="Z1073" s="4"/>
    </row>
    <row r="1074" spans="1:26" ht="23.25">
      <c r="A1074" s="4"/>
      <c r="B1074" s="57"/>
      <c r="C1074" s="57"/>
      <c r="D1074" s="57"/>
      <c r="E1074" s="57"/>
      <c r="F1074" s="57"/>
      <c r="G1074" s="57"/>
      <c r="H1074" s="57"/>
      <c r="I1074" s="64"/>
      <c r="J1074" s="53" t="s">
        <v>50</v>
      </c>
      <c r="K1074" s="54"/>
      <c r="L1074" s="74"/>
      <c r="M1074" s="23"/>
      <c r="N1074" s="74">
        <v>68.3</v>
      </c>
      <c r="O1074" s="74"/>
      <c r="P1074" s="23"/>
      <c r="Q1074" s="23">
        <f>SUM(L1074:P1074)</f>
        <v>68.3</v>
      </c>
      <c r="R1074" s="23"/>
      <c r="S1074" s="74"/>
      <c r="T1074" s="74"/>
      <c r="U1074" s="74"/>
      <c r="V1074" s="23">
        <f>SUM(R1074:U1074)</f>
        <v>0</v>
      </c>
      <c r="W1074" s="23">
        <f>SUM(Q1074+V1074)</f>
        <v>68.3</v>
      </c>
      <c r="X1074" s="23">
        <f>(Q1074/W1074)*100</f>
        <v>100</v>
      </c>
      <c r="Y1074" s="23">
        <f>(V1074/W1074)*100</f>
        <v>0</v>
      </c>
      <c r="Z1074" s="4"/>
    </row>
    <row r="1075" spans="1:26" ht="23.25">
      <c r="A1075" s="4"/>
      <c r="B1075" s="57"/>
      <c r="C1075" s="57"/>
      <c r="D1075" s="57"/>
      <c r="E1075" s="57"/>
      <c r="F1075" s="57"/>
      <c r="G1075" s="57"/>
      <c r="H1075" s="57"/>
      <c r="I1075" s="64"/>
      <c r="J1075" s="53" t="s">
        <v>51</v>
      </c>
      <c r="K1075" s="54"/>
      <c r="L1075" s="74"/>
      <c r="M1075" s="23"/>
      <c r="N1075" s="74">
        <v>60</v>
      </c>
      <c r="O1075" s="74"/>
      <c r="P1075" s="23"/>
      <c r="Q1075" s="23">
        <f>SUM(L1075:P1075)</f>
        <v>60</v>
      </c>
      <c r="R1075" s="23"/>
      <c r="S1075" s="74"/>
      <c r="T1075" s="74"/>
      <c r="U1075" s="74"/>
      <c r="V1075" s="23">
        <f>SUM(R1075:U1075)</f>
        <v>0</v>
      </c>
      <c r="W1075" s="23">
        <f>SUM(Q1075+V1075)</f>
        <v>60</v>
      </c>
      <c r="X1075" s="23">
        <f>(Q1075/W1075)*100</f>
        <v>100</v>
      </c>
      <c r="Y1075" s="23">
        <f>(V1075/W1075)*100</f>
        <v>0</v>
      </c>
      <c r="Z1075" s="4"/>
    </row>
    <row r="1076" spans="1:26" ht="23.25">
      <c r="A1076" s="4"/>
      <c r="B1076" s="57"/>
      <c r="C1076" s="57"/>
      <c r="D1076" s="57"/>
      <c r="E1076" s="57"/>
      <c r="F1076" s="57"/>
      <c r="G1076" s="57"/>
      <c r="H1076" s="57"/>
      <c r="I1076" s="64"/>
      <c r="J1076" s="53" t="s">
        <v>52</v>
      </c>
      <c r="K1076" s="54"/>
      <c r="L1076" s="74"/>
      <c r="M1076" s="23"/>
      <c r="N1076" s="74">
        <f>(N1075/N1073)*100</f>
        <v>87.84773060029283</v>
      </c>
      <c r="O1076" s="74"/>
      <c r="P1076" s="23"/>
      <c r="Q1076" s="23">
        <f>(Q1075/Q1073)*100</f>
        <v>87.84773060029283</v>
      </c>
      <c r="R1076" s="23"/>
      <c r="S1076" s="74"/>
      <c r="T1076" s="74"/>
      <c r="U1076" s="74"/>
      <c r="V1076" s="23"/>
      <c r="W1076" s="23">
        <f>(W1075/W1073)*100</f>
        <v>87.84773060029283</v>
      </c>
      <c r="X1076" s="23"/>
      <c r="Y1076" s="23"/>
      <c r="Z1076" s="4"/>
    </row>
    <row r="1077" spans="1:26" ht="23.25">
      <c r="A1077" s="4"/>
      <c r="B1077" s="57"/>
      <c r="C1077" s="57"/>
      <c r="D1077" s="57"/>
      <c r="E1077" s="57"/>
      <c r="F1077" s="57"/>
      <c r="G1077" s="57"/>
      <c r="H1077" s="57"/>
      <c r="I1077" s="64"/>
      <c r="J1077" s="53" t="s">
        <v>53</v>
      </c>
      <c r="K1077" s="54"/>
      <c r="L1077" s="74"/>
      <c r="M1077" s="23"/>
      <c r="N1077" s="74">
        <f>(N1075/N1074)*100</f>
        <v>87.84773060029283</v>
      </c>
      <c r="O1077" s="74"/>
      <c r="P1077" s="23"/>
      <c r="Q1077" s="23">
        <f>(Q1075/Q1074)*100</f>
        <v>87.84773060029283</v>
      </c>
      <c r="R1077" s="23"/>
      <c r="S1077" s="74"/>
      <c r="T1077" s="74"/>
      <c r="U1077" s="74"/>
      <c r="V1077" s="23"/>
      <c r="W1077" s="23">
        <f>(W1075/W1074)*100</f>
        <v>87.84773060029283</v>
      </c>
      <c r="X1077" s="23"/>
      <c r="Y1077" s="23"/>
      <c r="Z1077" s="4"/>
    </row>
    <row r="1078" spans="1:26" ht="23.25">
      <c r="A1078" s="4"/>
      <c r="B1078" s="57"/>
      <c r="C1078" s="57"/>
      <c r="D1078" s="57"/>
      <c r="E1078" s="57"/>
      <c r="F1078" s="57"/>
      <c r="G1078" s="57"/>
      <c r="H1078" s="57"/>
      <c r="I1078" s="64"/>
      <c r="J1078" s="53"/>
      <c r="K1078" s="54"/>
      <c r="L1078" s="74"/>
      <c r="M1078" s="23"/>
      <c r="N1078" s="74"/>
      <c r="O1078" s="74"/>
      <c r="P1078" s="23"/>
      <c r="Q1078" s="23"/>
      <c r="R1078" s="23"/>
      <c r="S1078" s="74"/>
      <c r="T1078" s="74"/>
      <c r="U1078" s="74"/>
      <c r="V1078" s="23"/>
      <c r="W1078" s="23"/>
      <c r="X1078" s="23"/>
      <c r="Y1078" s="23"/>
      <c r="Z1078" s="4"/>
    </row>
    <row r="1079" spans="1:26" ht="23.25">
      <c r="A1079" s="4"/>
      <c r="B1079" s="57"/>
      <c r="C1079" s="57"/>
      <c r="D1079" s="57"/>
      <c r="E1079" s="57"/>
      <c r="F1079" s="57"/>
      <c r="G1079" s="57"/>
      <c r="H1079" s="57"/>
      <c r="I1079" s="64"/>
      <c r="J1079" s="53"/>
      <c r="K1079" s="54"/>
      <c r="L1079" s="74"/>
      <c r="M1079" s="23"/>
      <c r="N1079" s="74"/>
      <c r="O1079" s="74"/>
      <c r="P1079" s="23"/>
      <c r="Q1079" s="23"/>
      <c r="R1079" s="23"/>
      <c r="S1079" s="74"/>
      <c r="T1079" s="74"/>
      <c r="U1079" s="74"/>
      <c r="V1079" s="23"/>
      <c r="W1079" s="23"/>
      <c r="X1079" s="23"/>
      <c r="Y1079" s="23"/>
      <c r="Z1079" s="4"/>
    </row>
    <row r="1080" spans="1:26" ht="23.25">
      <c r="A1080" s="4"/>
      <c r="B1080" s="65"/>
      <c r="C1080" s="65"/>
      <c r="D1080" s="65"/>
      <c r="E1080" s="65"/>
      <c r="F1080" s="65"/>
      <c r="G1080" s="65"/>
      <c r="H1080" s="65"/>
      <c r="I1080" s="66"/>
      <c r="J1080" s="62"/>
      <c r="K1080" s="63"/>
      <c r="L1080" s="75"/>
      <c r="M1080" s="76"/>
      <c r="N1080" s="75"/>
      <c r="O1080" s="75"/>
      <c r="P1080" s="76"/>
      <c r="Q1080" s="76"/>
      <c r="R1080" s="76"/>
      <c r="S1080" s="75"/>
      <c r="T1080" s="75"/>
      <c r="U1080" s="75"/>
      <c r="V1080" s="76"/>
      <c r="W1080" s="76"/>
      <c r="X1080" s="76"/>
      <c r="Y1080" s="76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419</v>
      </c>
      <c r="Z1082" s="4"/>
    </row>
    <row r="1083" spans="1:26" ht="23.25">
      <c r="A1083" s="4"/>
      <c r="B1083" s="67" t="s">
        <v>40</v>
      </c>
      <c r="C1083" s="68"/>
      <c r="D1083" s="68"/>
      <c r="E1083" s="68"/>
      <c r="F1083" s="68"/>
      <c r="G1083" s="68"/>
      <c r="H1083" s="69"/>
      <c r="I1083" s="10"/>
      <c r="J1083" s="11"/>
      <c r="K1083" s="12"/>
      <c r="L1083" s="13" t="s">
        <v>1</v>
      </c>
      <c r="M1083" s="13"/>
      <c r="N1083" s="13"/>
      <c r="O1083" s="13"/>
      <c r="P1083" s="13"/>
      <c r="Q1083" s="13"/>
      <c r="R1083" s="14" t="s">
        <v>2</v>
      </c>
      <c r="S1083" s="13"/>
      <c r="T1083" s="13"/>
      <c r="U1083" s="13"/>
      <c r="V1083" s="15"/>
      <c r="W1083" s="13" t="s">
        <v>42</v>
      </c>
      <c r="X1083" s="13"/>
      <c r="Y1083" s="16"/>
      <c r="Z1083" s="4"/>
    </row>
    <row r="1084" spans="1:26" ht="23.25">
      <c r="A1084" s="4"/>
      <c r="B1084" s="17" t="s">
        <v>41</v>
      </c>
      <c r="C1084" s="18"/>
      <c r="D1084" s="18"/>
      <c r="E1084" s="18"/>
      <c r="F1084" s="18"/>
      <c r="G1084" s="18"/>
      <c r="H1084" s="70"/>
      <c r="I1084" s="19"/>
      <c r="J1084" s="20"/>
      <c r="K1084" s="21"/>
      <c r="L1084" s="22"/>
      <c r="M1084" s="23"/>
      <c r="N1084" s="24"/>
      <c r="O1084" s="25" t="s">
        <v>3</v>
      </c>
      <c r="P1084" s="26"/>
      <c r="Q1084" s="27"/>
      <c r="R1084" s="28" t="s">
        <v>3</v>
      </c>
      <c r="S1084" s="24"/>
      <c r="T1084" s="22"/>
      <c r="U1084" s="29"/>
      <c r="V1084" s="27"/>
      <c r="W1084" s="27"/>
      <c r="X1084" s="30" t="s">
        <v>4</v>
      </c>
      <c r="Y1084" s="31"/>
      <c r="Z1084" s="4"/>
    </row>
    <row r="1085" spans="1:26" ht="23.25">
      <c r="A1085" s="4"/>
      <c r="B1085" s="19"/>
      <c r="C1085" s="32"/>
      <c r="D1085" s="32"/>
      <c r="E1085" s="32"/>
      <c r="F1085" s="33"/>
      <c r="G1085" s="32"/>
      <c r="H1085" s="19"/>
      <c r="I1085" s="19"/>
      <c r="J1085" s="5" t="s">
        <v>5</v>
      </c>
      <c r="K1085" s="21"/>
      <c r="L1085" s="34" t="s">
        <v>6</v>
      </c>
      <c r="M1085" s="35" t="s">
        <v>7</v>
      </c>
      <c r="N1085" s="36" t="s">
        <v>6</v>
      </c>
      <c r="O1085" s="34" t="s">
        <v>8</v>
      </c>
      <c r="P1085" s="26" t="s">
        <v>9</v>
      </c>
      <c r="Q1085" s="23"/>
      <c r="R1085" s="37" t="s">
        <v>8</v>
      </c>
      <c r="S1085" s="35" t="s">
        <v>10</v>
      </c>
      <c r="T1085" s="34" t="s">
        <v>11</v>
      </c>
      <c r="U1085" s="29" t="s">
        <v>12</v>
      </c>
      <c r="V1085" s="27"/>
      <c r="W1085" s="27"/>
      <c r="X1085" s="27"/>
      <c r="Y1085" s="35"/>
      <c r="Z1085" s="4"/>
    </row>
    <row r="1086" spans="1:26" ht="23.25">
      <c r="A1086" s="4"/>
      <c r="B1086" s="38" t="s">
        <v>31</v>
      </c>
      <c r="C1086" s="38" t="s">
        <v>32</v>
      </c>
      <c r="D1086" s="38" t="s">
        <v>33</v>
      </c>
      <c r="E1086" s="38" t="s">
        <v>34</v>
      </c>
      <c r="F1086" s="38" t="s">
        <v>35</v>
      </c>
      <c r="G1086" s="38" t="s">
        <v>36</v>
      </c>
      <c r="H1086" s="38" t="s">
        <v>39</v>
      </c>
      <c r="I1086" s="19"/>
      <c r="J1086" s="39"/>
      <c r="K1086" s="21"/>
      <c r="L1086" s="34" t="s">
        <v>13</v>
      </c>
      <c r="M1086" s="35" t="s">
        <v>14</v>
      </c>
      <c r="N1086" s="36" t="s">
        <v>15</v>
      </c>
      <c r="O1086" s="34" t="s">
        <v>16</v>
      </c>
      <c r="P1086" s="26" t="s">
        <v>17</v>
      </c>
      <c r="Q1086" s="35" t="s">
        <v>18</v>
      </c>
      <c r="R1086" s="37" t="s">
        <v>16</v>
      </c>
      <c r="S1086" s="35" t="s">
        <v>19</v>
      </c>
      <c r="T1086" s="34" t="s">
        <v>20</v>
      </c>
      <c r="U1086" s="29" t="s">
        <v>21</v>
      </c>
      <c r="V1086" s="26" t="s">
        <v>18</v>
      </c>
      <c r="W1086" s="26" t="s">
        <v>22</v>
      </c>
      <c r="X1086" s="26" t="s">
        <v>23</v>
      </c>
      <c r="Y1086" s="35" t="s">
        <v>24</v>
      </c>
      <c r="Z1086" s="4"/>
    </row>
    <row r="1087" spans="1:26" ht="23.25">
      <c r="A1087" s="4"/>
      <c r="B1087" s="40"/>
      <c r="C1087" s="40"/>
      <c r="D1087" s="40"/>
      <c r="E1087" s="40"/>
      <c r="F1087" s="40"/>
      <c r="G1087" s="40"/>
      <c r="H1087" s="40"/>
      <c r="I1087" s="40"/>
      <c r="J1087" s="41"/>
      <c r="K1087" s="42"/>
      <c r="L1087" s="43"/>
      <c r="M1087" s="44"/>
      <c r="N1087" s="45"/>
      <c r="O1087" s="46" t="s">
        <v>25</v>
      </c>
      <c r="P1087" s="47"/>
      <c r="Q1087" s="48"/>
      <c r="R1087" s="49" t="s">
        <v>25</v>
      </c>
      <c r="S1087" s="44" t="s">
        <v>26</v>
      </c>
      <c r="T1087" s="43"/>
      <c r="U1087" s="50" t="s">
        <v>27</v>
      </c>
      <c r="V1087" s="48"/>
      <c r="W1087" s="48"/>
      <c r="X1087" s="48"/>
      <c r="Y1087" s="49"/>
      <c r="Z1087" s="4"/>
    </row>
    <row r="1088" spans="1:26" ht="23.25">
      <c r="A1088" s="4"/>
      <c r="B1088" s="51"/>
      <c r="C1088" s="51"/>
      <c r="D1088" s="51"/>
      <c r="E1088" s="51"/>
      <c r="F1088" s="51"/>
      <c r="G1088" s="51"/>
      <c r="H1088" s="51"/>
      <c r="I1088" s="64"/>
      <c r="J1088" s="53"/>
      <c r="K1088" s="54"/>
      <c r="L1088" s="22"/>
      <c r="M1088" s="23"/>
      <c r="N1088" s="24"/>
      <c r="O1088" s="3"/>
      <c r="P1088" s="27"/>
      <c r="Q1088" s="27"/>
      <c r="R1088" s="23"/>
      <c r="S1088" s="24"/>
      <c r="T1088" s="22"/>
      <c r="U1088" s="73"/>
      <c r="V1088" s="27"/>
      <c r="W1088" s="27"/>
      <c r="X1088" s="27"/>
      <c r="Y1088" s="23"/>
      <c r="Z1088" s="4"/>
    </row>
    <row r="1089" spans="1:26" ht="23.25">
      <c r="A1089" s="4"/>
      <c r="B1089" s="51" t="s">
        <v>47</v>
      </c>
      <c r="C1089" s="51" t="s">
        <v>54</v>
      </c>
      <c r="D1089" s="51" t="s">
        <v>56</v>
      </c>
      <c r="E1089" s="51"/>
      <c r="F1089" s="51" t="s">
        <v>125</v>
      </c>
      <c r="G1089" s="51" t="s">
        <v>305</v>
      </c>
      <c r="H1089" s="51"/>
      <c r="I1089" s="64"/>
      <c r="J1089" s="55" t="s">
        <v>306</v>
      </c>
      <c r="K1089" s="56"/>
      <c r="L1089" s="74"/>
      <c r="M1089" s="74"/>
      <c r="N1089" s="74"/>
      <c r="O1089" s="74"/>
      <c r="P1089" s="74"/>
      <c r="Q1089" s="74"/>
      <c r="R1089" s="74"/>
      <c r="S1089" s="74"/>
      <c r="T1089" s="74"/>
      <c r="U1089" s="77"/>
      <c r="V1089" s="23"/>
      <c r="W1089" s="23"/>
      <c r="X1089" s="23"/>
      <c r="Y1089" s="23"/>
      <c r="Z1089" s="4"/>
    </row>
    <row r="1090" spans="1:26" ht="23.25">
      <c r="A1090" s="4"/>
      <c r="B1090" s="51"/>
      <c r="C1090" s="51"/>
      <c r="D1090" s="51"/>
      <c r="E1090" s="51"/>
      <c r="F1090" s="51"/>
      <c r="G1090" s="51"/>
      <c r="H1090" s="51"/>
      <c r="I1090" s="64"/>
      <c r="J1090" s="55" t="s">
        <v>307</v>
      </c>
      <c r="K1090" s="56"/>
      <c r="L1090" s="74"/>
      <c r="M1090" s="74"/>
      <c r="N1090" s="74"/>
      <c r="O1090" s="74"/>
      <c r="P1090" s="74"/>
      <c r="Q1090" s="74"/>
      <c r="R1090" s="74"/>
      <c r="S1090" s="74"/>
      <c r="T1090" s="74"/>
      <c r="U1090" s="74"/>
      <c r="V1090" s="23"/>
      <c r="W1090" s="23"/>
      <c r="X1090" s="23"/>
      <c r="Y1090" s="23"/>
      <c r="Z1090" s="4"/>
    </row>
    <row r="1091" spans="1:26" ht="23.25">
      <c r="A1091" s="4"/>
      <c r="B1091" s="51"/>
      <c r="C1091" s="51"/>
      <c r="D1091" s="51"/>
      <c r="E1091" s="51"/>
      <c r="F1091" s="51"/>
      <c r="G1091" s="51"/>
      <c r="H1091" s="51"/>
      <c r="I1091" s="64"/>
      <c r="J1091" s="53" t="s">
        <v>49</v>
      </c>
      <c r="K1091" s="54"/>
      <c r="L1091" s="74"/>
      <c r="M1091" s="74"/>
      <c r="N1091" s="74">
        <v>246.2</v>
      </c>
      <c r="O1091" s="74"/>
      <c r="P1091" s="74"/>
      <c r="Q1091" s="23">
        <f>SUM(L1091:P1091)</f>
        <v>246.2</v>
      </c>
      <c r="R1091" s="74"/>
      <c r="S1091" s="74"/>
      <c r="T1091" s="74"/>
      <c r="U1091" s="74"/>
      <c r="V1091" s="23">
        <f>SUM(R1091:U1091)</f>
        <v>0</v>
      </c>
      <c r="W1091" s="23">
        <f>SUM(Q1091+V1091)</f>
        <v>246.2</v>
      </c>
      <c r="X1091" s="23">
        <f>(Q1091/W1091)*100</f>
        <v>100</v>
      </c>
      <c r="Y1091" s="23">
        <f>(V1091/W1091)*100</f>
        <v>0</v>
      </c>
      <c r="Z1091" s="4"/>
    </row>
    <row r="1092" spans="1:26" ht="23.25">
      <c r="A1092" s="4"/>
      <c r="B1092" s="51"/>
      <c r="C1092" s="51"/>
      <c r="D1092" s="51"/>
      <c r="E1092" s="51"/>
      <c r="F1092" s="51"/>
      <c r="G1092" s="51"/>
      <c r="H1092" s="51"/>
      <c r="I1092" s="64"/>
      <c r="J1092" s="53" t="s">
        <v>50</v>
      </c>
      <c r="K1092" s="54"/>
      <c r="L1092" s="74"/>
      <c r="M1092" s="23"/>
      <c r="N1092" s="74">
        <v>246.2</v>
      </c>
      <c r="O1092" s="74"/>
      <c r="P1092" s="23"/>
      <c r="Q1092" s="23">
        <f>SUM(L1092:P1092)</f>
        <v>246.2</v>
      </c>
      <c r="R1092" s="23"/>
      <c r="S1092" s="74"/>
      <c r="T1092" s="74"/>
      <c r="U1092" s="74"/>
      <c r="V1092" s="23">
        <f>SUM(R1092:U1092)</f>
        <v>0</v>
      </c>
      <c r="W1092" s="23">
        <f>SUM(Q1092+V1092)</f>
        <v>246.2</v>
      </c>
      <c r="X1092" s="23">
        <f>(Q1092/W1092)*100</f>
        <v>100</v>
      </c>
      <c r="Y1092" s="23">
        <f>(V1092/W1092)*100</f>
        <v>0</v>
      </c>
      <c r="Z1092" s="4"/>
    </row>
    <row r="1093" spans="1:26" ht="23.25">
      <c r="A1093" s="4"/>
      <c r="B1093" s="51"/>
      <c r="C1093" s="51"/>
      <c r="D1093" s="51"/>
      <c r="E1093" s="51"/>
      <c r="F1093" s="51"/>
      <c r="G1093" s="51"/>
      <c r="H1093" s="51"/>
      <c r="I1093" s="64"/>
      <c r="J1093" s="53" t="s">
        <v>51</v>
      </c>
      <c r="K1093" s="54"/>
      <c r="L1093" s="74"/>
      <c r="M1093" s="23"/>
      <c r="N1093" s="74">
        <v>206.3</v>
      </c>
      <c r="O1093" s="74"/>
      <c r="P1093" s="23"/>
      <c r="Q1093" s="23">
        <f>SUM(L1093:P1093)</f>
        <v>206.3</v>
      </c>
      <c r="R1093" s="23"/>
      <c r="S1093" s="74"/>
      <c r="T1093" s="74"/>
      <c r="U1093" s="74"/>
      <c r="V1093" s="23">
        <f>SUM(R1093:U1093)</f>
        <v>0</v>
      </c>
      <c r="W1093" s="23">
        <f>SUM(Q1093+V1093)</f>
        <v>206.3</v>
      </c>
      <c r="X1093" s="23">
        <f>(Q1093/W1093)*100</f>
        <v>100</v>
      </c>
      <c r="Y1093" s="23">
        <f>(V1093/W1093)*100</f>
        <v>0</v>
      </c>
      <c r="Z1093" s="4"/>
    </row>
    <row r="1094" spans="1:26" ht="23.25">
      <c r="A1094" s="4"/>
      <c r="B1094" s="51"/>
      <c r="C1094" s="51"/>
      <c r="D1094" s="51"/>
      <c r="E1094" s="51"/>
      <c r="F1094" s="51"/>
      <c r="G1094" s="51"/>
      <c r="H1094" s="51"/>
      <c r="I1094" s="64"/>
      <c r="J1094" s="53" t="s">
        <v>52</v>
      </c>
      <c r="K1094" s="54"/>
      <c r="L1094" s="74"/>
      <c r="M1094" s="23"/>
      <c r="N1094" s="74">
        <f>(N1093/N1091)*100</f>
        <v>83.7936636880585</v>
      </c>
      <c r="O1094" s="74"/>
      <c r="P1094" s="23"/>
      <c r="Q1094" s="23">
        <f>(Q1093/Q1091)*100</f>
        <v>83.7936636880585</v>
      </c>
      <c r="R1094" s="23"/>
      <c r="S1094" s="74"/>
      <c r="T1094" s="74"/>
      <c r="U1094" s="74"/>
      <c r="V1094" s="23"/>
      <c r="W1094" s="23">
        <f>(W1093/W1091)*100</f>
        <v>83.7936636880585</v>
      </c>
      <c r="X1094" s="23"/>
      <c r="Y1094" s="23"/>
      <c r="Z1094" s="4"/>
    </row>
    <row r="1095" spans="1:26" ht="23.25">
      <c r="A1095" s="4"/>
      <c r="B1095" s="51"/>
      <c r="C1095" s="51"/>
      <c r="D1095" s="51"/>
      <c r="E1095" s="51"/>
      <c r="F1095" s="51"/>
      <c r="G1095" s="51"/>
      <c r="H1095" s="51"/>
      <c r="I1095" s="64"/>
      <c r="J1095" s="53" t="s">
        <v>53</v>
      </c>
      <c r="K1095" s="54"/>
      <c r="L1095" s="74"/>
      <c r="M1095" s="23"/>
      <c r="N1095" s="74">
        <f>(N1093/N1092)*100</f>
        <v>83.7936636880585</v>
      </c>
      <c r="O1095" s="74"/>
      <c r="P1095" s="23"/>
      <c r="Q1095" s="23">
        <f>(Q1093/Q1092)*100</f>
        <v>83.7936636880585</v>
      </c>
      <c r="R1095" s="23"/>
      <c r="S1095" s="74"/>
      <c r="T1095" s="74"/>
      <c r="U1095" s="74"/>
      <c r="V1095" s="23"/>
      <c r="W1095" s="23">
        <f>(W1093/W1092)*100</f>
        <v>83.7936636880585</v>
      </c>
      <c r="X1095" s="23"/>
      <c r="Y1095" s="23"/>
      <c r="Z1095" s="4"/>
    </row>
    <row r="1096" spans="1:26" ht="23.25">
      <c r="A1096" s="4"/>
      <c r="B1096" s="51"/>
      <c r="C1096" s="51"/>
      <c r="D1096" s="51"/>
      <c r="E1096" s="51"/>
      <c r="F1096" s="51"/>
      <c r="G1096" s="51"/>
      <c r="H1096" s="51"/>
      <c r="I1096" s="64"/>
      <c r="J1096" s="53"/>
      <c r="K1096" s="54"/>
      <c r="L1096" s="74"/>
      <c r="M1096" s="23"/>
      <c r="N1096" s="74"/>
      <c r="O1096" s="74"/>
      <c r="P1096" s="23"/>
      <c r="Q1096" s="23"/>
      <c r="R1096" s="23"/>
      <c r="S1096" s="74"/>
      <c r="T1096" s="74"/>
      <c r="U1096" s="74"/>
      <c r="V1096" s="23"/>
      <c r="W1096" s="23"/>
      <c r="X1096" s="23"/>
      <c r="Y1096" s="23"/>
      <c r="Z1096" s="4"/>
    </row>
    <row r="1097" spans="1:26" ht="23.25">
      <c r="A1097" s="4"/>
      <c r="B1097" s="51"/>
      <c r="C1097" s="51"/>
      <c r="D1097" s="51"/>
      <c r="E1097" s="51"/>
      <c r="F1097" s="51"/>
      <c r="G1097" s="51" t="s">
        <v>308</v>
      </c>
      <c r="H1097" s="51"/>
      <c r="I1097" s="64"/>
      <c r="J1097" s="53" t="s">
        <v>309</v>
      </c>
      <c r="K1097" s="54"/>
      <c r="L1097" s="74"/>
      <c r="M1097" s="23"/>
      <c r="N1097" s="74"/>
      <c r="O1097" s="74"/>
      <c r="P1097" s="23"/>
      <c r="Q1097" s="23"/>
      <c r="R1097" s="23"/>
      <c r="S1097" s="74"/>
      <c r="T1097" s="74"/>
      <c r="U1097" s="74"/>
      <c r="V1097" s="23"/>
      <c r="W1097" s="23"/>
      <c r="X1097" s="23"/>
      <c r="Y1097" s="23"/>
      <c r="Z1097" s="4"/>
    </row>
    <row r="1098" spans="1:26" ht="23.25">
      <c r="A1098" s="4"/>
      <c r="B1098" s="51"/>
      <c r="C1098" s="51"/>
      <c r="D1098" s="51"/>
      <c r="E1098" s="51"/>
      <c r="F1098" s="51"/>
      <c r="G1098" s="51"/>
      <c r="H1098" s="51"/>
      <c r="I1098" s="64"/>
      <c r="J1098" s="53" t="s">
        <v>310</v>
      </c>
      <c r="K1098" s="54"/>
      <c r="L1098" s="74"/>
      <c r="M1098" s="23"/>
      <c r="N1098" s="74"/>
      <c r="O1098" s="74"/>
      <c r="P1098" s="23"/>
      <c r="Q1098" s="23"/>
      <c r="R1098" s="23"/>
      <c r="S1098" s="74"/>
      <c r="T1098" s="74"/>
      <c r="U1098" s="74"/>
      <c r="V1098" s="23"/>
      <c r="W1098" s="23"/>
      <c r="X1098" s="23"/>
      <c r="Y1098" s="23"/>
      <c r="Z1098" s="4"/>
    </row>
    <row r="1099" spans="1:26" ht="23.25">
      <c r="A1099" s="4"/>
      <c r="B1099" s="51"/>
      <c r="C1099" s="51"/>
      <c r="D1099" s="51"/>
      <c r="E1099" s="51"/>
      <c r="F1099" s="51"/>
      <c r="G1099" s="51"/>
      <c r="H1099" s="51"/>
      <c r="I1099" s="64"/>
      <c r="J1099" s="53" t="s">
        <v>49</v>
      </c>
      <c r="K1099" s="54"/>
      <c r="L1099" s="74"/>
      <c r="M1099" s="23"/>
      <c r="N1099" s="74">
        <v>1119</v>
      </c>
      <c r="O1099" s="74"/>
      <c r="P1099" s="23"/>
      <c r="Q1099" s="23">
        <f>SUM(L1099:P1099)</f>
        <v>1119</v>
      </c>
      <c r="R1099" s="23"/>
      <c r="S1099" s="74"/>
      <c r="T1099" s="74"/>
      <c r="U1099" s="74"/>
      <c r="V1099" s="23">
        <f>SUM(R1099:U1099)</f>
        <v>0</v>
      </c>
      <c r="W1099" s="23">
        <f>SUM(Q1099+V1099)</f>
        <v>1119</v>
      </c>
      <c r="X1099" s="23">
        <f>(Q1099/W1099)*100</f>
        <v>100</v>
      </c>
      <c r="Y1099" s="23">
        <f>(V1099/W1099)*100</f>
        <v>0</v>
      </c>
      <c r="Z1099" s="4"/>
    </row>
    <row r="1100" spans="1:26" ht="23.25">
      <c r="A1100" s="4"/>
      <c r="B1100" s="51"/>
      <c r="C1100" s="51"/>
      <c r="D1100" s="51"/>
      <c r="E1100" s="51"/>
      <c r="F1100" s="51"/>
      <c r="G1100" s="51"/>
      <c r="H1100" s="51"/>
      <c r="I1100" s="64"/>
      <c r="J1100" s="53" t="s">
        <v>50</v>
      </c>
      <c r="K1100" s="54"/>
      <c r="L1100" s="74"/>
      <c r="M1100" s="23"/>
      <c r="N1100" s="74">
        <v>1119</v>
      </c>
      <c r="O1100" s="74"/>
      <c r="P1100" s="23"/>
      <c r="Q1100" s="23">
        <f>SUM(L1100:P1100)</f>
        <v>1119</v>
      </c>
      <c r="R1100" s="23"/>
      <c r="S1100" s="74"/>
      <c r="T1100" s="74"/>
      <c r="U1100" s="74"/>
      <c r="V1100" s="23">
        <f>SUM(R1100:U1100)</f>
        <v>0</v>
      </c>
      <c r="W1100" s="23">
        <f>SUM(Q1100+V1100)</f>
        <v>1119</v>
      </c>
      <c r="X1100" s="23">
        <f>(Q1100/W1100)*100</f>
        <v>100</v>
      </c>
      <c r="Y1100" s="23">
        <f>(V1100/W1100)*100</f>
        <v>0</v>
      </c>
      <c r="Z1100" s="4"/>
    </row>
    <row r="1101" spans="1:26" ht="23.25">
      <c r="A1101" s="4"/>
      <c r="B1101" s="51"/>
      <c r="C1101" s="51"/>
      <c r="D1101" s="51"/>
      <c r="E1101" s="51"/>
      <c r="F1101" s="51"/>
      <c r="G1101" s="51"/>
      <c r="H1101" s="51"/>
      <c r="I1101" s="64"/>
      <c r="J1101" s="53" t="s">
        <v>51</v>
      </c>
      <c r="K1101" s="54"/>
      <c r="L1101" s="74"/>
      <c r="M1101" s="23"/>
      <c r="N1101" s="74">
        <v>937.9</v>
      </c>
      <c r="O1101" s="74"/>
      <c r="P1101" s="23"/>
      <c r="Q1101" s="23">
        <f>SUM(L1101:P1101)</f>
        <v>937.9</v>
      </c>
      <c r="R1101" s="23"/>
      <c r="S1101" s="74"/>
      <c r="T1101" s="74"/>
      <c r="U1101" s="74"/>
      <c r="V1101" s="23">
        <f>SUM(R1101:U1101)</f>
        <v>0</v>
      </c>
      <c r="W1101" s="23">
        <f>SUM(Q1101+V1101)</f>
        <v>937.9</v>
      </c>
      <c r="X1101" s="23">
        <f>(Q1101/W1101)*100</f>
        <v>100</v>
      </c>
      <c r="Y1101" s="23">
        <f>(V1101/W1101)*100</f>
        <v>0</v>
      </c>
      <c r="Z1101" s="4"/>
    </row>
    <row r="1102" spans="1:26" ht="23.25">
      <c r="A1102" s="4"/>
      <c r="B1102" s="51"/>
      <c r="C1102" s="51"/>
      <c r="D1102" s="51"/>
      <c r="E1102" s="51"/>
      <c r="F1102" s="51"/>
      <c r="G1102" s="51"/>
      <c r="H1102" s="51"/>
      <c r="I1102" s="64"/>
      <c r="J1102" s="53" t="s">
        <v>52</v>
      </c>
      <c r="K1102" s="54"/>
      <c r="L1102" s="74"/>
      <c r="M1102" s="23"/>
      <c r="N1102" s="74">
        <f>(N1101/N1099)*100</f>
        <v>83.81590705987489</v>
      </c>
      <c r="O1102" s="74"/>
      <c r="P1102" s="23"/>
      <c r="Q1102" s="23">
        <f>(Q1101/Q1099)*100</f>
        <v>83.81590705987489</v>
      </c>
      <c r="R1102" s="23"/>
      <c r="S1102" s="74"/>
      <c r="T1102" s="74"/>
      <c r="U1102" s="74"/>
      <c r="V1102" s="23"/>
      <c r="W1102" s="23">
        <f>(W1101/W1099)*100</f>
        <v>83.81590705987489</v>
      </c>
      <c r="X1102" s="23"/>
      <c r="Y1102" s="23"/>
      <c r="Z1102" s="4"/>
    </row>
    <row r="1103" spans="1:26" ht="23.25">
      <c r="A1103" s="4"/>
      <c r="B1103" s="57"/>
      <c r="C1103" s="58"/>
      <c r="D1103" s="58"/>
      <c r="E1103" s="58"/>
      <c r="F1103" s="58"/>
      <c r="G1103" s="58"/>
      <c r="H1103" s="58"/>
      <c r="I1103" s="53"/>
      <c r="J1103" s="53" t="s">
        <v>53</v>
      </c>
      <c r="K1103" s="54"/>
      <c r="L1103" s="21"/>
      <c r="M1103" s="21"/>
      <c r="N1103" s="21">
        <f>(N1101/N1100)*100</f>
        <v>83.81590705987489</v>
      </c>
      <c r="O1103" s="21"/>
      <c r="P1103" s="21"/>
      <c r="Q1103" s="21">
        <f>(Q1101/Q1100)*100</f>
        <v>83.81590705987489</v>
      </c>
      <c r="R1103" s="21"/>
      <c r="S1103" s="21"/>
      <c r="T1103" s="21"/>
      <c r="U1103" s="21"/>
      <c r="V1103" s="21"/>
      <c r="W1103" s="21">
        <f>(W1101/W1100)*100</f>
        <v>83.81590705987489</v>
      </c>
      <c r="X1103" s="21"/>
      <c r="Y1103" s="21"/>
      <c r="Z1103" s="4"/>
    </row>
    <row r="1104" spans="1:26" ht="23.25">
      <c r="A1104" s="4"/>
      <c r="B1104" s="51"/>
      <c r="C1104" s="51"/>
      <c r="D1104" s="51"/>
      <c r="E1104" s="51"/>
      <c r="F1104" s="51"/>
      <c r="G1104" s="51"/>
      <c r="H1104" s="51"/>
      <c r="I1104" s="64"/>
      <c r="J1104" s="53"/>
      <c r="K1104" s="54"/>
      <c r="L1104" s="74"/>
      <c r="M1104" s="23"/>
      <c r="N1104" s="74"/>
      <c r="O1104" s="74"/>
      <c r="P1104" s="23"/>
      <c r="Q1104" s="23"/>
      <c r="R1104" s="23"/>
      <c r="S1104" s="74"/>
      <c r="T1104" s="74"/>
      <c r="U1104" s="74"/>
      <c r="V1104" s="23"/>
      <c r="W1104" s="23"/>
      <c r="X1104" s="23"/>
      <c r="Y1104" s="23"/>
      <c r="Z1104" s="4"/>
    </row>
    <row r="1105" spans="1:26" ht="23.25">
      <c r="A1105" s="4"/>
      <c r="B1105" s="51"/>
      <c r="C1105" s="51"/>
      <c r="D1105" s="51"/>
      <c r="E1105" s="51"/>
      <c r="F1105" s="51"/>
      <c r="G1105" s="51" t="s">
        <v>311</v>
      </c>
      <c r="H1105" s="51"/>
      <c r="I1105" s="64"/>
      <c r="J1105" s="53" t="s">
        <v>312</v>
      </c>
      <c r="K1105" s="54"/>
      <c r="L1105" s="74"/>
      <c r="M1105" s="23"/>
      <c r="N1105" s="74"/>
      <c r="O1105" s="74"/>
      <c r="P1105" s="23"/>
      <c r="Q1105" s="23"/>
      <c r="R1105" s="23"/>
      <c r="S1105" s="74"/>
      <c r="T1105" s="74"/>
      <c r="U1105" s="74"/>
      <c r="V1105" s="23"/>
      <c r="W1105" s="23"/>
      <c r="X1105" s="23"/>
      <c r="Y1105" s="23"/>
      <c r="Z1105" s="4"/>
    </row>
    <row r="1106" spans="1:26" ht="23.25">
      <c r="A1106" s="4"/>
      <c r="B1106" s="51"/>
      <c r="C1106" s="51"/>
      <c r="D1106" s="51"/>
      <c r="E1106" s="51"/>
      <c r="F1106" s="51"/>
      <c r="G1106" s="51"/>
      <c r="H1106" s="51"/>
      <c r="I1106" s="64"/>
      <c r="J1106" s="53" t="s">
        <v>313</v>
      </c>
      <c r="K1106" s="54"/>
      <c r="L1106" s="74"/>
      <c r="M1106" s="23"/>
      <c r="N1106" s="74"/>
      <c r="O1106" s="74"/>
      <c r="P1106" s="23"/>
      <c r="Q1106" s="23"/>
      <c r="R1106" s="23"/>
      <c r="S1106" s="74"/>
      <c r="T1106" s="74"/>
      <c r="U1106" s="74"/>
      <c r="V1106" s="23"/>
      <c r="W1106" s="23"/>
      <c r="X1106" s="23"/>
      <c r="Y1106" s="23"/>
      <c r="Z1106" s="4"/>
    </row>
    <row r="1107" spans="1:26" ht="23.25">
      <c r="A1107" s="4"/>
      <c r="B1107" s="51"/>
      <c r="C1107" s="51"/>
      <c r="D1107" s="51"/>
      <c r="E1107" s="51"/>
      <c r="F1107" s="51"/>
      <c r="G1107" s="51"/>
      <c r="H1107" s="51"/>
      <c r="I1107" s="64"/>
      <c r="J1107" s="53" t="s">
        <v>49</v>
      </c>
      <c r="K1107" s="54"/>
      <c r="L1107" s="74"/>
      <c r="M1107" s="23"/>
      <c r="N1107" s="74">
        <v>55.9</v>
      </c>
      <c r="O1107" s="74"/>
      <c r="P1107" s="23"/>
      <c r="Q1107" s="23">
        <f>SUM(L1107:P1107)</f>
        <v>55.9</v>
      </c>
      <c r="R1107" s="23"/>
      <c r="S1107" s="74"/>
      <c r="T1107" s="74"/>
      <c r="U1107" s="74"/>
      <c r="V1107" s="23">
        <f>SUM(R1107:U1107)</f>
        <v>0</v>
      </c>
      <c r="W1107" s="23">
        <f>SUM(Q1107+V1107)</f>
        <v>55.9</v>
      </c>
      <c r="X1107" s="23">
        <f>(Q1107/W1107)*100</f>
        <v>100</v>
      </c>
      <c r="Y1107" s="23">
        <f>(V1107/W1107)*100</f>
        <v>0</v>
      </c>
      <c r="Z1107" s="4"/>
    </row>
    <row r="1108" spans="1:26" ht="23.25">
      <c r="A1108" s="4"/>
      <c r="B1108" s="51"/>
      <c r="C1108" s="51"/>
      <c r="D1108" s="51"/>
      <c r="E1108" s="51"/>
      <c r="F1108" s="51"/>
      <c r="G1108" s="51"/>
      <c r="H1108" s="51"/>
      <c r="I1108" s="64"/>
      <c r="J1108" s="53" t="s">
        <v>50</v>
      </c>
      <c r="K1108" s="54"/>
      <c r="L1108" s="74"/>
      <c r="M1108" s="23"/>
      <c r="N1108" s="74">
        <v>55.9</v>
      </c>
      <c r="O1108" s="74"/>
      <c r="P1108" s="23"/>
      <c r="Q1108" s="23">
        <f>SUM(L1108:P1108)</f>
        <v>55.9</v>
      </c>
      <c r="R1108" s="23"/>
      <c r="S1108" s="74"/>
      <c r="T1108" s="74"/>
      <c r="U1108" s="74"/>
      <c r="V1108" s="23">
        <f>SUM(R1108:U1108)</f>
        <v>0</v>
      </c>
      <c r="W1108" s="23">
        <f>SUM(Q1108+V1108)</f>
        <v>55.9</v>
      </c>
      <c r="X1108" s="23">
        <f>(Q1108/W1108)*100</f>
        <v>100</v>
      </c>
      <c r="Y1108" s="23">
        <f>(V1108/W1108)*100</f>
        <v>0</v>
      </c>
      <c r="Z1108" s="4"/>
    </row>
    <row r="1109" spans="1:26" ht="23.25">
      <c r="A1109" s="4"/>
      <c r="B1109" s="51"/>
      <c r="C1109" s="51"/>
      <c r="D1109" s="51"/>
      <c r="E1109" s="51"/>
      <c r="F1109" s="51"/>
      <c r="G1109" s="51"/>
      <c r="H1109" s="51"/>
      <c r="I1109" s="64"/>
      <c r="J1109" s="53" t="s">
        <v>51</v>
      </c>
      <c r="K1109" s="54"/>
      <c r="L1109" s="74"/>
      <c r="M1109" s="23"/>
      <c r="N1109" s="74">
        <v>46.9</v>
      </c>
      <c r="O1109" s="74"/>
      <c r="P1109" s="23"/>
      <c r="Q1109" s="23">
        <f>SUM(L1109:P1109)</f>
        <v>46.9</v>
      </c>
      <c r="R1109" s="23"/>
      <c r="S1109" s="74"/>
      <c r="T1109" s="74"/>
      <c r="U1109" s="74"/>
      <c r="V1109" s="23">
        <f>SUM(R1109:U1109)</f>
        <v>0</v>
      </c>
      <c r="W1109" s="23">
        <f>SUM(Q1109+V1109)</f>
        <v>46.9</v>
      </c>
      <c r="X1109" s="23">
        <f>(Q1109/W1109)*100</f>
        <v>100</v>
      </c>
      <c r="Y1109" s="23">
        <f>(V1109/W1109)*100</f>
        <v>0</v>
      </c>
      <c r="Z1109" s="4"/>
    </row>
    <row r="1110" spans="1:26" ht="23.25">
      <c r="A1110" s="4"/>
      <c r="B1110" s="51"/>
      <c r="C1110" s="51"/>
      <c r="D1110" s="51"/>
      <c r="E1110" s="51"/>
      <c r="F1110" s="51"/>
      <c r="G1110" s="51"/>
      <c r="H1110" s="51"/>
      <c r="I1110" s="64"/>
      <c r="J1110" s="53" t="s">
        <v>52</v>
      </c>
      <c r="K1110" s="54"/>
      <c r="L1110" s="74"/>
      <c r="M1110" s="23"/>
      <c r="N1110" s="74">
        <f>(N1109/N1107)*100</f>
        <v>83.89982110912342</v>
      </c>
      <c r="O1110" s="74"/>
      <c r="P1110" s="23"/>
      <c r="Q1110" s="23">
        <f>(Q1109/Q1107)*100</f>
        <v>83.89982110912342</v>
      </c>
      <c r="R1110" s="23"/>
      <c r="S1110" s="74"/>
      <c r="T1110" s="74"/>
      <c r="U1110" s="74"/>
      <c r="V1110" s="23"/>
      <c r="W1110" s="23">
        <f>(W1109/W1107)*100</f>
        <v>83.89982110912342</v>
      </c>
      <c r="X1110" s="23"/>
      <c r="Y1110" s="23"/>
      <c r="Z1110" s="4"/>
    </row>
    <row r="1111" spans="1:26" ht="23.25">
      <c r="A1111" s="4"/>
      <c r="B1111" s="51"/>
      <c r="C1111" s="51"/>
      <c r="D1111" s="51"/>
      <c r="E1111" s="51"/>
      <c r="F1111" s="51"/>
      <c r="G1111" s="51"/>
      <c r="H1111" s="51"/>
      <c r="I1111" s="64"/>
      <c r="J1111" s="53" t="s">
        <v>53</v>
      </c>
      <c r="K1111" s="54"/>
      <c r="L1111" s="74"/>
      <c r="M1111" s="23"/>
      <c r="N1111" s="74">
        <f>(N1109/N1108)*100</f>
        <v>83.89982110912342</v>
      </c>
      <c r="O1111" s="74"/>
      <c r="P1111" s="23"/>
      <c r="Q1111" s="23">
        <f>(Q1109/Q1108)*100</f>
        <v>83.89982110912342</v>
      </c>
      <c r="R1111" s="23"/>
      <c r="S1111" s="74"/>
      <c r="T1111" s="74"/>
      <c r="U1111" s="74"/>
      <c r="V1111" s="23"/>
      <c r="W1111" s="23">
        <f>(W1109/W1108)*100</f>
        <v>83.89982110912342</v>
      </c>
      <c r="X1111" s="23"/>
      <c r="Y1111" s="23"/>
      <c r="Z1111" s="4"/>
    </row>
    <row r="1112" spans="1:26" ht="23.25">
      <c r="A1112" s="4"/>
      <c r="B1112" s="57"/>
      <c r="C1112" s="58"/>
      <c r="D1112" s="58"/>
      <c r="E1112" s="58"/>
      <c r="F1112" s="58"/>
      <c r="G1112" s="58"/>
      <c r="H1112" s="58"/>
      <c r="I1112" s="53"/>
      <c r="J1112" s="53"/>
      <c r="K1112" s="54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4"/>
    </row>
    <row r="1113" spans="1:26" ht="23.25">
      <c r="A1113" s="4"/>
      <c r="B1113" s="51"/>
      <c r="C1113" s="51"/>
      <c r="D1113" s="51"/>
      <c r="E1113" s="51"/>
      <c r="F1113" s="51"/>
      <c r="G1113" s="51" t="s">
        <v>314</v>
      </c>
      <c r="H1113" s="51"/>
      <c r="I1113" s="64"/>
      <c r="J1113" s="53" t="s">
        <v>315</v>
      </c>
      <c r="K1113" s="54"/>
      <c r="L1113" s="74"/>
      <c r="M1113" s="23"/>
      <c r="N1113" s="74"/>
      <c r="O1113" s="74"/>
      <c r="P1113" s="23"/>
      <c r="Q1113" s="23"/>
      <c r="R1113" s="23"/>
      <c r="S1113" s="74"/>
      <c r="T1113" s="74"/>
      <c r="U1113" s="74"/>
      <c r="V1113" s="23"/>
      <c r="W1113" s="23"/>
      <c r="X1113" s="23"/>
      <c r="Y1113" s="23"/>
      <c r="Z1113" s="4"/>
    </row>
    <row r="1114" spans="1:26" ht="23.25">
      <c r="A1114" s="4"/>
      <c r="B1114" s="51"/>
      <c r="C1114" s="51"/>
      <c r="D1114" s="51"/>
      <c r="E1114" s="51"/>
      <c r="F1114" s="51"/>
      <c r="G1114" s="51"/>
      <c r="H1114" s="51"/>
      <c r="I1114" s="64"/>
      <c r="J1114" s="53" t="s">
        <v>49</v>
      </c>
      <c r="K1114" s="54"/>
      <c r="L1114" s="74"/>
      <c r="M1114" s="23"/>
      <c r="N1114" s="74">
        <v>1119</v>
      </c>
      <c r="O1114" s="74"/>
      <c r="P1114" s="23"/>
      <c r="Q1114" s="23">
        <f>SUM(L1114:P1114)</f>
        <v>1119</v>
      </c>
      <c r="R1114" s="23"/>
      <c r="S1114" s="74"/>
      <c r="T1114" s="74"/>
      <c r="U1114" s="74"/>
      <c r="V1114" s="23">
        <f>SUM(R1114:U1114)</f>
        <v>0</v>
      </c>
      <c r="W1114" s="23">
        <f>SUM(Q1114+V1114)</f>
        <v>1119</v>
      </c>
      <c r="X1114" s="23">
        <f>(Q1114/W1114)*100</f>
        <v>100</v>
      </c>
      <c r="Y1114" s="23">
        <f>(V1114/W1114)*100</f>
        <v>0</v>
      </c>
      <c r="Z1114" s="4"/>
    </row>
    <row r="1115" spans="1:26" ht="23.25">
      <c r="A1115" s="4"/>
      <c r="B1115" s="51"/>
      <c r="C1115" s="51"/>
      <c r="D1115" s="51"/>
      <c r="E1115" s="51"/>
      <c r="F1115" s="51"/>
      <c r="G1115" s="51"/>
      <c r="H1115" s="51"/>
      <c r="I1115" s="64"/>
      <c r="J1115" s="53" t="s">
        <v>50</v>
      </c>
      <c r="K1115" s="54"/>
      <c r="L1115" s="74"/>
      <c r="M1115" s="23"/>
      <c r="N1115" s="74">
        <v>1119</v>
      </c>
      <c r="O1115" s="74"/>
      <c r="P1115" s="23"/>
      <c r="Q1115" s="23">
        <f>SUM(L1115:P1115)</f>
        <v>1119</v>
      </c>
      <c r="R1115" s="23"/>
      <c r="S1115" s="74"/>
      <c r="T1115" s="74"/>
      <c r="U1115" s="74"/>
      <c r="V1115" s="23">
        <f>SUM(R1115:U1115)</f>
        <v>0</v>
      </c>
      <c r="W1115" s="23">
        <f>SUM(Q1115+V1115)</f>
        <v>1119</v>
      </c>
      <c r="X1115" s="23">
        <f>(Q1115/W1115)*100</f>
        <v>100</v>
      </c>
      <c r="Y1115" s="23">
        <f>(V1115/W1115)*100</f>
        <v>0</v>
      </c>
      <c r="Z1115" s="4"/>
    </row>
    <row r="1116" spans="1:26" ht="23.25">
      <c r="A1116" s="4"/>
      <c r="B1116" s="51"/>
      <c r="C1116" s="51"/>
      <c r="D1116" s="51"/>
      <c r="E1116" s="51"/>
      <c r="F1116" s="51"/>
      <c r="G1116" s="51"/>
      <c r="H1116" s="51"/>
      <c r="I1116" s="64"/>
      <c r="J1116" s="53" t="s">
        <v>51</v>
      </c>
      <c r="K1116" s="54"/>
      <c r="L1116" s="74"/>
      <c r="M1116" s="23"/>
      <c r="N1116" s="74">
        <v>937.9</v>
      </c>
      <c r="O1116" s="74"/>
      <c r="P1116" s="23"/>
      <c r="Q1116" s="23">
        <f>SUM(L1116:P1116)</f>
        <v>937.9</v>
      </c>
      <c r="R1116" s="23"/>
      <c r="S1116" s="74"/>
      <c r="T1116" s="74"/>
      <c r="U1116" s="74"/>
      <c r="V1116" s="23">
        <f>SUM(R1116:U1116)</f>
        <v>0</v>
      </c>
      <c r="W1116" s="23">
        <f>SUM(Q1116+V1116)</f>
        <v>937.9</v>
      </c>
      <c r="X1116" s="23">
        <f>(Q1116/W1116)*100</f>
        <v>100</v>
      </c>
      <c r="Y1116" s="23">
        <f>(V1116/W1116)*100</f>
        <v>0</v>
      </c>
      <c r="Z1116" s="4"/>
    </row>
    <row r="1117" spans="1:26" ht="23.25">
      <c r="A1117" s="4"/>
      <c r="B1117" s="57"/>
      <c r="C1117" s="57"/>
      <c r="D1117" s="57"/>
      <c r="E1117" s="57"/>
      <c r="F1117" s="57"/>
      <c r="G1117" s="57"/>
      <c r="H1117" s="57"/>
      <c r="I1117" s="64"/>
      <c r="J1117" s="53" t="s">
        <v>52</v>
      </c>
      <c r="K1117" s="54"/>
      <c r="L1117" s="74"/>
      <c r="M1117" s="23"/>
      <c r="N1117" s="74">
        <f>(N1116/N1114)*100</f>
        <v>83.81590705987489</v>
      </c>
      <c r="O1117" s="74"/>
      <c r="P1117" s="23"/>
      <c r="Q1117" s="23">
        <f>(Q1116/Q1114)*100</f>
        <v>83.81590705987489</v>
      </c>
      <c r="R1117" s="23"/>
      <c r="S1117" s="74"/>
      <c r="T1117" s="74"/>
      <c r="U1117" s="74"/>
      <c r="V1117" s="23"/>
      <c r="W1117" s="23">
        <f>(W1116/W1114)*100</f>
        <v>83.81590705987489</v>
      </c>
      <c r="X1117" s="23"/>
      <c r="Y1117" s="23"/>
      <c r="Z1117" s="4"/>
    </row>
    <row r="1118" spans="1:26" ht="23.25">
      <c r="A1118" s="4"/>
      <c r="B1118" s="57"/>
      <c r="C1118" s="58"/>
      <c r="D1118" s="58"/>
      <c r="E1118" s="58"/>
      <c r="F1118" s="58"/>
      <c r="G1118" s="58"/>
      <c r="H1118" s="58"/>
      <c r="I1118" s="53"/>
      <c r="J1118" s="53" t="s">
        <v>53</v>
      </c>
      <c r="K1118" s="54"/>
      <c r="L1118" s="21"/>
      <c r="M1118" s="21"/>
      <c r="N1118" s="21">
        <f>(N1116/N1115)*100</f>
        <v>83.81590705987489</v>
      </c>
      <c r="O1118" s="21"/>
      <c r="P1118" s="21"/>
      <c r="Q1118" s="21">
        <f>(Q1116/Q1115)*100</f>
        <v>83.81590705987489</v>
      </c>
      <c r="R1118" s="21"/>
      <c r="S1118" s="21"/>
      <c r="T1118" s="21"/>
      <c r="U1118" s="21"/>
      <c r="V1118" s="21"/>
      <c r="W1118" s="21">
        <f>(W1116/W1115)*100</f>
        <v>83.81590705987489</v>
      </c>
      <c r="X1118" s="21"/>
      <c r="Y1118" s="21"/>
      <c r="Z1118" s="4"/>
    </row>
    <row r="1119" spans="1:26" ht="23.25">
      <c r="A1119" s="4"/>
      <c r="B1119" s="57"/>
      <c r="C1119" s="57"/>
      <c r="D1119" s="57"/>
      <c r="E1119" s="57"/>
      <c r="F1119" s="57"/>
      <c r="G1119" s="57"/>
      <c r="H1119" s="57"/>
      <c r="I1119" s="64"/>
      <c r="J1119" s="53"/>
      <c r="K1119" s="54"/>
      <c r="L1119" s="74"/>
      <c r="M1119" s="23"/>
      <c r="N1119" s="74"/>
      <c r="O1119" s="74"/>
      <c r="P1119" s="23"/>
      <c r="Q1119" s="23"/>
      <c r="R1119" s="23"/>
      <c r="S1119" s="74"/>
      <c r="T1119" s="74"/>
      <c r="U1119" s="74"/>
      <c r="V1119" s="23"/>
      <c r="W1119" s="23"/>
      <c r="X1119" s="23"/>
      <c r="Y1119" s="23"/>
      <c r="Z1119" s="4"/>
    </row>
    <row r="1120" spans="1:26" ht="23.25">
      <c r="A1120" s="4"/>
      <c r="B1120" s="57"/>
      <c r="C1120" s="57"/>
      <c r="D1120" s="57"/>
      <c r="E1120" s="57"/>
      <c r="F1120" s="57"/>
      <c r="G1120" s="57" t="s">
        <v>316</v>
      </c>
      <c r="H1120" s="57"/>
      <c r="I1120" s="64"/>
      <c r="J1120" s="53" t="s">
        <v>317</v>
      </c>
      <c r="K1120" s="54"/>
      <c r="L1120" s="74"/>
      <c r="M1120" s="23"/>
      <c r="N1120" s="74"/>
      <c r="O1120" s="74"/>
      <c r="P1120" s="23"/>
      <c r="Q1120" s="23"/>
      <c r="R1120" s="23"/>
      <c r="S1120" s="74"/>
      <c r="T1120" s="74"/>
      <c r="U1120" s="74"/>
      <c r="V1120" s="23"/>
      <c r="W1120" s="23"/>
      <c r="X1120" s="23"/>
      <c r="Y1120" s="23"/>
      <c r="Z1120" s="4"/>
    </row>
    <row r="1121" spans="1:26" ht="23.25">
      <c r="A1121" s="4"/>
      <c r="B1121" s="57"/>
      <c r="C1121" s="57"/>
      <c r="D1121" s="57"/>
      <c r="E1121" s="57"/>
      <c r="F1121" s="57"/>
      <c r="G1121" s="57"/>
      <c r="H1121" s="57"/>
      <c r="I1121" s="64"/>
      <c r="J1121" s="53" t="s">
        <v>318</v>
      </c>
      <c r="K1121" s="54"/>
      <c r="L1121" s="74"/>
      <c r="M1121" s="23"/>
      <c r="N1121" s="74"/>
      <c r="O1121" s="74"/>
      <c r="P1121" s="23"/>
      <c r="Q1121" s="23"/>
      <c r="R1121" s="23"/>
      <c r="S1121" s="74"/>
      <c r="T1121" s="74"/>
      <c r="U1121" s="74"/>
      <c r="V1121" s="23"/>
      <c r="W1121" s="23"/>
      <c r="X1121" s="23"/>
      <c r="Y1121" s="23"/>
      <c r="Z1121" s="4"/>
    </row>
    <row r="1122" spans="1:26" ht="23.25">
      <c r="A1122" s="4"/>
      <c r="B1122" s="57"/>
      <c r="C1122" s="57"/>
      <c r="D1122" s="57"/>
      <c r="E1122" s="57"/>
      <c r="F1122" s="57"/>
      <c r="G1122" s="57"/>
      <c r="H1122" s="57"/>
      <c r="I1122" s="64"/>
      <c r="J1122" s="53" t="s">
        <v>49</v>
      </c>
      <c r="K1122" s="54"/>
      <c r="L1122" s="74"/>
      <c r="M1122" s="23"/>
      <c r="N1122" s="74">
        <v>55.9</v>
      </c>
      <c r="O1122" s="74"/>
      <c r="P1122" s="23"/>
      <c r="Q1122" s="23">
        <f>SUM(L1122:P1122)</f>
        <v>55.9</v>
      </c>
      <c r="R1122" s="23"/>
      <c r="S1122" s="74"/>
      <c r="T1122" s="74"/>
      <c r="U1122" s="74"/>
      <c r="V1122" s="23">
        <f>SUM(R1122:U1122)</f>
        <v>0</v>
      </c>
      <c r="W1122" s="23">
        <f>SUM(Q1122+V1122)</f>
        <v>55.9</v>
      </c>
      <c r="X1122" s="23">
        <f>(Q1122/W1122)*100</f>
        <v>100</v>
      </c>
      <c r="Y1122" s="23">
        <f>(V1122/W1122)*100</f>
        <v>0</v>
      </c>
      <c r="Z1122" s="4"/>
    </row>
    <row r="1123" spans="1:26" ht="23.25">
      <c r="A1123" s="4"/>
      <c r="B1123" s="57"/>
      <c r="C1123" s="57"/>
      <c r="D1123" s="57"/>
      <c r="E1123" s="57"/>
      <c r="F1123" s="57"/>
      <c r="G1123" s="57"/>
      <c r="H1123" s="57"/>
      <c r="I1123" s="64"/>
      <c r="J1123" s="53" t="s">
        <v>50</v>
      </c>
      <c r="K1123" s="54"/>
      <c r="L1123" s="74"/>
      <c r="M1123" s="23"/>
      <c r="N1123" s="74">
        <v>55.9</v>
      </c>
      <c r="O1123" s="74"/>
      <c r="P1123" s="23"/>
      <c r="Q1123" s="23">
        <f>SUM(L1123:P1123)</f>
        <v>55.9</v>
      </c>
      <c r="R1123" s="23"/>
      <c r="S1123" s="74"/>
      <c r="T1123" s="74"/>
      <c r="U1123" s="74"/>
      <c r="V1123" s="23">
        <f>SUM(R1123:U1123)</f>
        <v>0</v>
      </c>
      <c r="W1123" s="23">
        <f>SUM(Q1123+V1123)</f>
        <v>55.9</v>
      </c>
      <c r="X1123" s="23">
        <f>(Q1123/W1123)*100</f>
        <v>100</v>
      </c>
      <c r="Y1123" s="23">
        <f>(V1123/W1123)*100</f>
        <v>0</v>
      </c>
      <c r="Z1123" s="4"/>
    </row>
    <row r="1124" spans="1:26" ht="23.25">
      <c r="A1124" s="4"/>
      <c r="B1124" s="57"/>
      <c r="C1124" s="57"/>
      <c r="D1124" s="57"/>
      <c r="E1124" s="57"/>
      <c r="F1124" s="57"/>
      <c r="G1124" s="57"/>
      <c r="H1124" s="57"/>
      <c r="I1124" s="64"/>
      <c r="J1124" s="53" t="s">
        <v>51</v>
      </c>
      <c r="K1124" s="54"/>
      <c r="L1124" s="74"/>
      <c r="M1124" s="23"/>
      <c r="N1124" s="74">
        <v>46.9</v>
      </c>
      <c r="O1124" s="74"/>
      <c r="P1124" s="23"/>
      <c r="Q1124" s="23">
        <f>SUM(L1124:P1124)</f>
        <v>46.9</v>
      </c>
      <c r="R1124" s="23"/>
      <c r="S1124" s="74"/>
      <c r="T1124" s="74"/>
      <c r="U1124" s="74"/>
      <c r="V1124" s="23">
        <f>SUM(R1124:U1124)</f>
        <v>0</v>
      </c>
      <c r="W1124" s="23">
        <f>SUM(Q1124+V1124)</f>
        <v>46.9</v>
      </c>
      <c r="X1124" s="23">
        <f>(Q1124/W1124)*100</f>
        <v>100</v>
      </c>
      <c r="Y1124" s="23">
        <f>(V1124/W1124)*100</f>
        <v>0</v>
      </c>
      <c r="Z1124" s="4"/>
    </row>
    <row r="1125" spans="1:26" ht="23.25">
      <c r="A1125" s="4"/>
      <c r="B1125" s="65"/>
      <c r="C1125" s="65"/>
      <c r="D1125" s="65"/>
      <c r="E1125" s="65"/>
      <c r="F1125" s="65"/>
      <c r="G1125" s="65"/>
      <c r="H1125" s="65"/>
      <c r="I1125" s="66"/>
      <c r="J1125" s="62"/>
      <c r="K1125" s="63"/>
      <c r="L1125" s="75"/>
      <c r="M1125" s="76"/>
      <c r="N1125" s="75"/>
      <c r="O1125" s="75"/>
      <c r="P1125" s="76"/>
      <c r="Q1125" s="76"/>
      <c r="R1125" s="76"/>
      <c r="S1125" s="75"/>
      <c r="T1125" s="75"/>
      <c r="U1125" s="75"/>
      <c r="V1125" s="76"/>
      <c r="W1125" s="76"/>
      <c r="X1125" s="76"/>
      <c r="Y1125" s="76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420</v>
      </c>
      <c r="Z1127" s="4"/>
    </row>
    <row r="1128" spans="1:26" ht="23.25">
      <c r="A1128" s="4"/>
      <c r="B1128" s="67" t="s">
        <v>40</v>
      </c>
      <c r="C1128" s="68"/>
      <c r="D1128" s="68"/>
      <c r="E1128" s="68"/>
      <c r="F1128" s="68"/>
      <c r="G1128" s="68"/>
      <c r="H1128" s="69"/>
      <c r="I1128" s="10"/>
      <c r="J1128" s="11"/>
      <c r="K1128" s="12"/>
      <c r="L1128" s="13" t="s">
        <v>1</v>
      </c>
      <c r="M1128" s="13"/>
      <c r="N1128" s="13"/>
      <c r="O1128" s="13"/>
      <c r="P1128" s="13"/>
      <c r="Q1128" s="13"/>
      <c r="R1128" s="14" t="s">
        <v>2</v>
      </c>
      <c r="S1128" s="13"/>
      <c r="T1128" s="13"/>
      <c r="U1128" s="13"/>
      <c r="V1128" s="15"/>
      <c r="W1128" s="13" t="s">
        <v>42</v>
      </c>
      <c r="X1128" s="13"/>
      <c r="Y1128" s="16"/>
      <c r="Z1128" s="4"/>
    </row>
    <row r="1129" spans="1:26" ht="23.25">
      <c r="A1129" s="4"/>
      <c r="B1129" s="17" t="s">
        <v>41</v>
      </c>
      <c r="C1129" s="18"/>
      <c r="D1129" s="18"/>
      <c r="E1129" s="18"/>
      <c r="F1129" s="18"/>
      <c r="G1129" s="18"/>
      <c r="H1129" s="70"/>
      <c r="I1129" s="19"/>
      <c r="J1129" s="20"/>
      <c r="K1129" s="21"/>
      <c r="L1129" s="22"/>
      <c r="M1129" s="23"/>
      <c r="N1129" s="24"/>
      <c r="O1129" s="25" t="s">
        <v>3</v>
      </c>
      <c r="P1129" s="26"/>
      <c r="Q1129" s="27"/>
      <c r="R1129" s="28" t="s">
        <v>3</v>
      </c>
      <c r="S1129" s="24"/>
      <c r="T1129" s="22"/>
      <c r="U1129" s="29"/>
      <c r="V1129" s="27"/>
      <c r="W1129" s="27"/>
      <c r="X1129" s="30" t="s">
        <v>4</v>
      </c>
      <c r="Y1129" s="31"/>
      <c r="Z1129" s="4"/>
    </row>
    <row r="1130" spans="1:26" ht="23.25">
      <c r="A1130" s="4"/>
      <c r="B1130" s="19"/>
      <c r="C1130" s="32"/>
      <c r="D1130" s="32"/>
      <c r="E1130" s="32"/>
      <c r="F1130" s="33"/>
      <c r="G1130" s="32"/>
      <c r="H1130" s="19"/>
      <c r="I1130" s="19"/>
      <c r="J1130" s="5" t="s">
        <v>5</v>
      </c>
      <c r="K1130" s="21"/>
      <c r="L1130" s="34" t="s">
        <v>6</v>
      </c>
      <c r="M1130" s="35" t="s">
        <v>7</v>
      </c>
      <c r="N1130" s="36" t="s">
        <v>6</v>
      </c>
      <c r="O1130" s="34" t="s">
        <v>8</v>
      </c>
      <c r="P1130" s="26" t="s">
        <v>9</v>
      </c>
      <c r="Q1130" s="23"/>
      <c r="R1130" s="37" t="s">
        <v>8</v>
      </c>
      <c r="S1130" s="35" t="s">
        <v>10</v>
      </c>
      <c r="T1130" s="34" t="s">
        <v>11</v>
      </c>
      <c r="U1130" s="29" t="s">
        <v>12</v>
      </c>
      <c r="V1130" s="27"/>
      <c r="W1130" s="27"/>
      <c r="X1130" s="27"/>
      <c r="Y1130" s="35"/>
      <c r="Z1130" s="4"/>
    </row>
    <row r="1131" spans="1:26" ht="23.25">
      <c r="A1131" s="4"/>
      <c r="B1131" s="38" t="s">
        <v>31</v>
      </c>
      <c r="C1131" s="38" t="s">
        <v>32</v>
      </c>
      <c r="D1131" s="38" t="s">
        <v>33</v>
      </c>
      <c r="E1131" s="38" t="s">
        <v>34</v>
      </c>
      <c r="F1131" s="38" t="s">
        <v>35</v>
      </c>
      <c r="G1131" s="38" t="s">
        <v>36</v>
      </c>
      <c r="H1131" s="38" t="s">
        <v>39</v>
      </c>
      <c r="I1131" s="19"/>
      <c r="J1131" s="39"/>
      <c r="K1131" s="21"/>
      <c r="L1131" s="34" t="s">
        <v>13</v>
      </c>
      <c r="M1131" s="35" t="s">
        <v>14</v>
      </c>
      <c r="N1131" s="36" t="s">
        <v>15</v>
      </c>
      <c r="O1131" s="34" t="s">
        <v>16</v>
      </c>
      <c r="P1131" s="26" t="s">
        <v>17</v>
      </c>
      <c r="Q1131" s="35" t="s">
        <v>18</v>
      </c>
      <c r="R1131" s="37" t="s">
        <v>16</v>
      </c>
      <c r="S1131" s="35" t="s">
        <v>19</v>
      </c>
      <c r="T1131" s="34" t="s">
        <v>20</v>
      </c>
      <c r="U1131" s="29" t="s">
        <v>21</v>
      </c>
      <c r="V1131" s="26" t="s">
        <v>18</v>
      </c>
      <c r="W1131" s="26" t="s">
        <v>22</v>
      </c>
      <c r="X1131" s="26" t="s">
        <v>23</v>
      </c>
      <c r="Y1131" s="35" t="s">
        <v>24</v>
      </c>
      <c r="Z1131" s="4"/>
    </row>
    <row r="1132" spans="1:26" ht="23.25">
      <c r="A1132" s="4"/>
      <c r="B1132" s="40"/>
      <c r="C1132" s="40"/>
      <c r="D1132" s="40"/>
      <c r="E1132" s="40"/>
      <c r="F1132" s="40"/>
      <c r="G1132" s="40"/>
      <c r="H1132" s="40"/>
      <c r="I1132" s="40"/>
      <c r="J1132" s="41"/>
      <c r="K1132" s="42"/>
      <c r="L1132" s="43"/>
      <c r="M1132" s="44"/>
      <c r="N1132" s="45"/>
      <c r="O1132" s="46" t="s">
        <v>25</v>
      </c>
      <c r="P1132" s="47"/>
      <c r="Q1132" s="48"/>
      <c r="R1132" s="49" t="s">
        <v>25</v>
      </c>
      <c r="S1132" s="44" t="s">
        <v>26</v>
      </c>
      <c r="T1132" s="43"/>
      <c r="U1132" s="50" t="s">
        <v>27</v>
      </c>
      <c r="V1132" s="48"/>
      <c r="W1132" s="48"/>
      <c r="X1132" s="48"/>
      <c r="Y1132" s="49"/>
      <c r="Z1132" s="4"/>
    </row>
    <row r="1133" spans="1:26" ht="23.25">
      <c r="A1133" s="4"/>
      <c r="B1133" s="51"/>
      <c r="C1133" s="51"/>
      <c r="D1133" s="51"/>
      <c r="E1133" s="51"/>
      <c r="F1133" s="51"/>
      <c r="G1133" s="51"/>
      <c r="H1133" s="51"/>
      <c r="I1133" s="64"/>
      <c r="J1133" s="53"/>
      <c r="K1133" s="54"/>
      <c r="L1133" s="22"/>
      <c r="M1133" s="23"/>
      <c r="N1133" s="24"/>
      <c r="O1133" s="3"/>
      <c r="P1133" s="27"/>
      <c r="Q1133" s="27"/>
      <c r="R1133" s="23"/>
      <c r="S1133" s="24"/>
      <c r="T1133" s="22"/>
      <c r="U1133" s="73"/>
      <c r="V1133" s="27"/>
      <c r="W1133" s="27"/>
      <c r="X1133" s="27"/>
      <c r="Y1133" s="23"/>
      <c r="Z1133" s="4"/>
    </row>
    <row r="1134" spans="1:26" ht="23.25">
      <c r="A1134" s="4"/>
      <c r="B1134" s="51" t="s">
        <v>47</v>
      </c>
      <c r="C1134" s="51" t="s">
        <v>54</v>
      </c>
      <c r="D1134" s="51" t="s">
        <v>56</v>
      </c>
      <c r="E1134" s="51"/>
      <c r="F1134" s="51" t="s">
        <v>125</v>
      </c>
      <c r="G1134" s="51" t="s">
        <v>316</v>
      </c>
      <c r="H1134" s="51"/>
      <c r="I1134" s="64"/>
      <c r="J1134" s="55" t="s">
        <v>52</v>
      </c>
      <c r="K1134" s="56"/>
      <c r="L1134" s="74"/>
      <c r="M1134" s="74"/>
      <c r="N1134" s="74">
        <f>(N1124/N1122)*100</f>
        <v>83.89982110912342</v>
      </c>
      <c r="O1134" s="74"/>
      <c r="P1134" s="74"/>
      <c r="Q1134" s="74">
        <f>(Q1124/Q1122)*100</f>
        <v>83.89982110912342</v>
      </c>
      <c r="R1134" s="74"/>
      <c r="S1134" s="74"/>
      <c r="T1134" s="74"/>
      <c r="U1134" s="77"/>
      <c r="V1134" s="23"/>
      <c r="W1134" s="23">
        <f>(W1124/W1122)*100</f>
        <v>83.89982110912342</v>
      </c>
      <c r="X1134" s="23"/>
      <c r="Y1134" s="23"/>
      <c r="Z1134" s="4"/>
    </row>
    <row r="1135" spans="1:26" ht="23.25">
      <c r="A1135" s="4"/>
      <c r="B1135" s="51"/>
      <c r="C1135" s="51"/>
      <c r="D1135" s="51"/>
      <c r="E1135" s="51"/>
      <c r="F1135" s="51"/>
      <c r="G1135" s="51"/>
      <c r="H1135" s="51"/>
      <c r="I1135" s="64"/>
      <c r="J1135" s="55" t="s">
        <v>53</v>
      </c>
      <c r="K1135" s="56"/>
      <c r="L1135" s="74"/>
      <c r="M1135" s="74"/>
      <c r="N1135" s="74">
        <f>(N1124/N1123)*100</f>
        <v>83.89982110912342</v>
      </c>
      <c r="O1135" s="74"/>
      <c r="P1135" s="74"/>
      <c r="Q1135" s="74">
        <f>(Q1124/Q1123)*100</f>
        <v>83.89982110912342</v>
      </c>
      <c r="R1135" s="74"/>
      <c r="S1135" s="74"/>
      <c r="T1135" s="74"/>
      <c r="U1135" s="74"/>
      <c r="V1135" s="23"/>
      <c r="W1135" s="23">
        <f>(W1124/W1123)*100</f>
        <v>83.89982110912342</v>
      </c>
      <c r="X1135" s="23"/>
      <c r="Y1135" s="23"/>
      <c r="Z1135" s="4"/>
    </row>
    <row r="1136" spans="1:26" ht="23.25">
      <c r="A1136" s="4"/>
      <c r="B1136" s="51"/>
      <c r="C1136" s="51"/>
      <c r="D1136" s="51"/>
      <c r="E1136" s="51"/>
      <c r="F1136" s="51"/>
      <c r="G1136" s="51"/>
      <c r="H1136" s="51"/>
      <c r="I1136" s="64"/>
      <c r="J1136" s="53"/>
      <c r="K1136" s="54"/>
      <c r="L1136" s="74"/>
      <c r="M1136" s="74"/>
      <c r="N1136" s="74"/>
      <c r="O1136" s="74"/>
      <c r="P1136" s="74"/>
      <c r="Q1136" s="23"/>
      <c r="R1136" s="74"/>
      <c r="S1136" s="74"/>
      <c r="T1136" s="74"/>
      <c r="U1136" s="74"/>
      <c r="V1136" s="23"/>
      <c r="W1136" s="23"/>
      <c r="X1136" s="23"/>
      <c r="Y1136" s="23"/>
      <c r="Z1136" s="4"/>
    </row>
    <row r="1137" spans="1:26" ht="23.25">
      <c r="A1137" s="4"/>
      <c r="B1137" s="51"/>
      <c r="C1137" s="51"/>
      <c r="D1137" s="51"/>
      <c r="E1137" s="51"/>
      <c r="F1137" s="51"/>
      <c r="G1137" s="51"/>
      <c r="H1137" s="51" t="s">
        <v>145</v>
      </c>
      <c r="I1137" s="64"/>
      <c r="J1137" s="53" t="s">
        <v>146</v>
      </c>
      <c r="K1137" s="54"/>
      <c r="L1137" s="74"/>
      <c r="M1137" s="23"/>
      <c r="N1137" s="74"/>
      <c r="O1137" s="74"/>
      <c r="P1137" s="23"/>
      <c r="Q1137" s="23"/>
      <c r="R1137" s="23"/>
      <c r="S1137" s="74"/>
      <c r="T1137" s="74"/>
      <c r="U1137" s="74"/>
      <c r="V1137" s="23"/>
      <c r="W1137" s="23"/>
      <c r="X1137" s="23"/>
      <c r="Y1137" s="23"/>
      <c r="Z1137" s="4"/>
    </row>
    <row r="1138" spans="1:26" ht="23.25">
      <c r="A1138" s="4"/>
      <c r="B1138" s="51"/>
      <c r="C1138" s="51"/>
      <c r="D1138" s="51"/>
      <c r="E1138" s="51"/>
      <c r="F1138" s="51"/>
      <c r="G1138" s="51"/>
      <c r="H1138" s="51"/>
      <c r="I1138" s="64"/>
      <c r="J1138" s="53" t="s">
        <v>147</v>
      </c>
      <c r="K1138" s="54"/>
      <c r="L1138" s="74"/>
      <c r="M1138" s="23"/>
      <c r="N1138" s="74"/>
      <c r="O1138" s="74"/>
      <c r="P1138" s="23"/>
      <c r="Q1138" s="23"/>
      <c r="R1138" s="23"/>
      <c r="S1138" s="74"/>
      <c r="T1138" s="74"/>
      <c r="U1138" s="74"/>
      <c r="V1138" s="23"/>
      <c r="W1138" s="23"/>
      <c r="X1138" s="23"/>
      <c r="Y1138" s="23"/>
      <c r="Z1138" s="4"/>
    </row>
    <row r="1139" spans="1:26" ht="23.25">
      <c r="A1139" s="4"/>
      <c r="B1139" s="51"/>
      <c r="C1139" s="51"/>
      <c r="D1139" s="51"/>
      <c r="E1139" s="51"/>
      <c r="F1139" s="51"/>
      <c r="G1139" s="51"/>
      <c r="H1139" s="51"/>
      <c r="I1139" s="64"/>
      <c r="J1139" s="53" t="s">
        <v>49</v>
      </c>
      <c r="K1139" s="54"/>
      <c r="L1139" s="74">
        <f aca="true" t="shared" si="92" ref="L1139:P1141">SUM(L1073+L1091+L1099+L1107+L1114+L1122)</f>
        <v>0</v>
      </c>
      <c r="M1139" s="23">
        <f t="shared" si="92"/>
        <v>0</v>
      </c>
      <c r="N1139" s="74">
        <f t="shared" si="92"/>
        <v>2664.3</v>
      </c>
      <c r="O1139" s="74">
        <f t="shared" si="92"/>
        <v>0</v>
      </c>
      <c r="P1139" s="23">
        <f t="shared" si="92"/>
        <v>0</v>
      </c>
      <c r="Q1139" s="23">
        <f>SUM(L1139:P1139)</f>
        <v>2664.3</v>
      </c>
      <c r="R1139" s="23">
        <f aca="true" t="shared" si="93" ref="R1139:U1141">SUM(R1073+R1091+R1099+R1107+R1114+R1122)</f>
        <v>0</v>
      </c>
      <c r="S1139" s="74">
        <f t="shared" si="93"/>
        <v>0</v>
      </c>
      <c r="T1139" s="74">
        <f t="shared" si="93"/>
        <v>0</v>
      </c>
      <c r="U1139" s="74">
        <f t="shared" si="93"/>
        <v>0</v>
      </c>
      <c r="V1139" s="23">
        <f>SUM(R1139:U1139)</f>
        <v>0</v>
      </c>
      <c r="W1139" s="23">
        <f>SUM(Q1139+V1139)</f>
        <v>2664.3</v>
      </c>
      <c r="X1139" s="23">
        <f>(Q1139/W1139)*100</f>
        <v>100</v>
      </c>
      <c r="Y1139" s="23">
        <f>(V1139/W1139)*100</f>
        <v>0</v>
      </c>
      <c r="Z1139" s="4"/>
    </row>
    <row r="1140" spans="1:26" ht="23.25">
      <c r="A1140" s="4"/>
      <c r="B1140" s="51"/>
      <c r="C1140" s="51"/>
      <c r="D1140" s="51"/>
      <c r="E1140" s="51"/>
      <c r="F1140" s="51"/>
      <c r="G1140" s="51"/>
      <c r="H1140" s="51"/>
      <c r="I1140" s="64"/>
      <c r="J1140" s="53" t="s">
        <v>50</v>
      </c>
      <c r="K1140" s="54"/>
      <c r="L1140" s="74">
        <f t="shared" si="92"/>
        <v>0</v>
      </c>
      <c r="M1140" s="23">
        <f t="shared" si="92"/>
        <v>0</v>
      </c>
      <c r="N1140" s="74">
        <f t="shared" si="92"/>
        <v>2664.3</v>
      </c>
      <c r="O1140" s="74">
        <f t="shared" si="92"/>
        <v>0</v>
      </c>
      <c r="P1140" s="23">
        <f t="shared" si="92"/>
        <v>0</v>
      </c>
      <c r="Q1140" s="23">
        <f>SUM(L1140:P1140)</f>
        <v>2664.3</v>
      </c>
      <c r="R1140" s="23">
        <f t="shared" si="93"/>
        <v>0</v>
      </c>
      <c r="S1140" s="74">
        <f t="shared" si="93"/>
        <v>0</v>
      </c>
      <c r="T1140" s="74">
        <f t="shared" si="93"/>
        <v>0</v>
      </c>
      <c r="U1140" s="74">
        <f t="shared" si="93"/>
        <v>0</v>
      </c>
      <c r="V1140" s="23">
        <f>SUM(R1140:U1140)</f>
        <v>0</v>
      </c>
      <c r="W1140" s="23">
        <f>SUM(Q1140+V1140)</f>
        <v>2664.3</v>
      </c>
      <c r="X1140" s="23">
        <f>(Q1140/W1140)*100</f>
        <v>100</v>
      </c>
      <c r="Y1140" s="23">
        <f>(V1140/W1140)*100</f>
        <v>0</v>
      </c>
      <c r="Z1140" s="4"/>
    </row>
    <row r="1141" spans="1:26" ht="23.25">
      <c r="A1141" s="4"/>
      <c r="B1141" s="51"/>
      <c r="C1141" s="51"/>
      <c r="D1141" s="51"/>
      <c r="E1141" s="51"/>
      <c r="F1141" s="51"/>
      <c r="G1141" s="51"/>
      <c r="H1141" s="51"/>
      <c r="I1141" s="64"/>
      <c r="J1141" s="53" t="s">
        <v>51</v>
      </c>
      <c r="K1141" s="54"/>
      <c r="L1141" s="74">
        <f t="shared" si="92"/>
        <v>0</v>
      </c>
      <c r="M1141" s="23">
        <f t="shared" si="92"/>
        <v>0</v>
      </c>
      <c r="N1141" s="74">
        <f t="shared" si="92"/>
        <v>2235.9</v>
      </c>
      <c r="O1141" s="74">
        <f t="shared" si="92"/>
        <v>0</v>
      </c>
      <c r="P1141" s="23">
        <f t="shared" si="92"/>
        <v>0</v>
      </c>
      <c r="Q1141" s="23">
        <f>SUM(L1141:P1141)</f>
        <v>2235.9</v>
      </c>
      <c r="R1141" s="23">
        <f t="shared" si="93"/>
        <v>0</v>
      </c>
      <c r="S1141" s="74">
        <f t="shared" si="93"/>
        <v>0</v>
      </c>
      <c r="T1141" s="74">
        <f t="shared" si="93"/>
        <v>0</v>
      </c>
      <c r="U1141" s="74">
        <f t="shared" si="93"/>
        <v>0</v>
      </c>
      <c r="V1141" s="23">
        <f>SUM(R1141:U1141)</f>
        <v>0</v>
      </c>
      <c r="W1141" s="23">
        <f>SUM(Q1141+V1141)</f>
        <v>2235.9</v>
      </c>
      <c r="X1141" s="23">
        <f>(Q1141/W1141)*100</f>
        <v>100</v>
      </c>
      <c r="Y1141" s="23">
        <f>(V1141/W1141)*100</f>
        <v>0</v>
      </c>
      <c r="Z1141" s="4"/>
    </row>
    <row r="1142" spans="1:26" ht="23.25">
      <c r="A1142" s="4"/>
      <c r="B1142" s="51"/>
      <c r="C1142" s="51"/>
      <c r="D1142" s="51"/>
      <c r="E1142" s="51"/>
      <c r="F1142" s="51"/>
      <c r="G1142" s="51"/>
      <c r="H1142" s="51"/>
      <c r="I1142" s="64"/>
      <c r="J1142" s="53" t="s">
        <v>52</v>
      </c>
      <c r="K1142" s="54"/>
      <c r="L1142" s="74"/>
      <c r="M1142" s="23"/>
      <c r="N1142" s="74">
        <f>(N1141/N1139)*100</f>
        <v>83.92072964756221</v>
      </c>
      <c r="O1142" s="74"/>
      <c r="P1142" s="23"/>
      <c r="Q1142" s="23">
        <f>(Q1141/Q1139)*100</f>
        <v>83.92072964756221</v>
      </c>
      <c r="R1142" s="23"/>
      <c r="S1142" s="74"/>
      <c r="T1142" s="74"/>
      <c r="U1142" s="74"/>
      <c r="V1142" s="23"/>
      <c r="W1142" s="23">
        <f>(W1141/W1139)*100</f>
        <v>83.92072964756221</v>
      </c>
      <c r="X1142" s="23"/>
      <c r="Y1142" s="23"/>
      <c r="Z1142" s="4"/>
    </row>
    <row r="1143" spans="1:26" ht="23.25">
      <c r="A1143" s="4"/>
      <c r="B1143" s="51"/>
      <c r="C1143" s="51"/>
      <c r="D1143" s="51"/>
      <c r="E1143" s="51"/>
      <c r="F1143" s="51"/>
      <c r="G1143" s="51"/>
      <c r="H1143" s="51"/>
      <c r="I1143" s="64"/>
      <c r="J1143" s="53" t="s">
        <v>53</v>
      </c>
      <c r="K1143" s="54"/>
      <c r="L1143" s="74"/>
      <c r="M1143" s="23"/>
      <c r="N1143" s="74">
        <f>(N1141/N1140)*100</f>
        <v>83.92072964756221</v>
      </c>
      <c r="O1143" s="74"/>
      <c r="P1143" s="23"/>
      <c r="Q1143" s="23">
        <f>(Q1141/Q1140)*100</f>
        <v>83.92072964756221</v>
      </c>
      <c r="R1143" s="23"/>
      <c r="S1143" s="74"/>
      <c r="T1143" s="74"/>
      <c r="U1143" s="74"/>
      <c r="V1143" s="23"/>
      <c r="W1143" s="23">
        <f>(W1141/W1140)*100</f>
        <v>83.92072964756221</v>
      </c>
      <c r="X1143" s="23"/>
      <c r="Y1143" s="23"/>
      <c r="Z1143" s="4"/>
    </row>
    <row r="1144" spans="1:26" ht="23.25">
      <c r="A1144" s="4"/>
      <c r="B1144" s="51"/>
      <c r="C1144" s="51"/>
      <c r="D1144" s="51"/>
      <c r="E1144" s="51"/>
      <c r="F1144" s="51"/>
      <c r="G1144" s="51"/>
      <c r="H1144" s="51"/>
      <c r="I1144" s="64"/>
      <c r="J1144" s="53"/>
      <c r="K1144" s="54"/>
      <c r="L1144" s="74"/>
      <c r="M1144" s="23"/>
      <c r="N1144" s="74"/>
      <c r="O1144" s="74"/>
      <c r="P1144" s="23"/>
      <c r="Q1144" s="23"/>
      <c r="R1144" s="23"/>
      <c r="S1144" s="74"/>
      <c r="T1144" s="74"/>
      <c r="U1144" s="74"/>
      <c r="V1144" s="23"/>
      <c r="W1144" s="23"/>
      <c r="X1144" s="23"/>
      <c r="Y1144" s="23"/>
      <c r="Z1144" s="4"/>
    </row>
    <row r="1145" spans="1:26" ht="23.25">
      <c r="A1145" s="4"/>
      <c r="B1145" s="51"/>
      <c r="C1145" s="51"/>
      <c r="D1145" s="51"/>
      <c r="E1145" s="51"/>
      <c r="F1145" s="51"/>
      <c r="G1145" s="51" t="s">
        <v>61</v>
      </c>
      <c r="H1145" s="51"/>
      <c r="I1145" s="64"/>
      <c r="J1145" s="53" t="s">
        <v>62</v>
      </c>
      <c r="K1145" s="54"/>
      <c r="L1145" s="74"/>
      <c r="M1145" s="23"/>
      <c r="N1145" s="74"/>
      <c r="O1145" s="74"/>
      <c r="P1145" s="23"/>
      <c r="Q1145" s="23"/>
      <c r="R1145" s="23"/>
      <c r="S1145" s="74"/>
      <c r="T1145" s="74"/>
      <c r="U1145" s="74"/>
      <c r="V1145" s="23"/>
      <c r="W1145" s="23"/>
      <c r="X1145" s="23"/>
      <c r="Y1145" s="23"/>
      <c r="Z1145" s="4"/>
    </row>
    <row r="1146" spans="1:26" ht="23.25">
      <c r="A1146" s="4"/>
      <c r="B1146" s="51"/>
      <c r="C1146" s="51"/>
      <c r="D1146" s="51"/>
      <c r="E1146" s="51"/>
      <c r="F1146" s="51"/>
      <c r="G1146" s="51"/>
      <c r="H1146" s="51"/>
      <c r="I1146" s="64"/>
      <c r="J1146" s="53" t="s">
        <v>63</v>
      </c>
      <c r="K1146" s="54"/>
      <c r="L1146" s="74"/>
      <c r="M1146" s="23"/>
      <c r="N1146" s="74"/>
      <c r="O1146" s="74"/>
      <c r="P1146" s="23"/>
      <c r="Q1146" s="23"/>
      <c r="R1146" s="23"/>
      <c r="S1146" s="74"/>
      <c r="T1146" s="74"/>
      <c r="U1146" s="74"/>
      <c r="V1146" s="23"/>
      <c r="W1146" s="23"/>
      <c r="X1146" s="23"/>
      <c r="Y1146" s="23"/>
      <c r="Z1146" s="4"/>
    </row>
    <row r="1147" spans="1:26" ht="23.25">
      <c r="A1147" s="4"/>
      <c r="B1147" s="51"/>
      <c r="C1147" s="51"/>
      <c r="D1147" s="51"/>
      <c r="E1147" s="51"/>
      <c r="F1147" s="51"/>
      <c r="G1147" s="51"/>
      <c r="H1147" s="51"/>
      <c r="I1147" s="64"/>
      <c r="J1147" s="53" t="s">
        <v>49</v>
      </c>
      <c r="K1147" s="54"/>
      <c r="L1147" s="74">
        <f>SUM(L1155+L1162+L1169+L1186+L1194+L1202+L1210+L1226+L1234+L1242+L1249+L1257+L1274)</f>
        <v>181592.2</v>
      </c>
      <c r="M1147" s="23">
        <f>SUM(M1155+M1162+M1169+M1186+M1194+M1202+M1210+M1226+M1234+M1242+M1249+M1257+M1274)</f>
        <v>532</v>
      </c>
      <c r="N1147" s="74">
        <f>SUM(N1155+N1162+N1169+N1186+N1194+N1202+N1210+N1226+N1234+N1242+N1249+N1257+N1274)</f>
        <v>1316050.3</v>
      </c>
      <c r="O1147" s="74">
        <f>SUM(O1155+O1162+O1169+O1186+O1194+O1202+O1210+O1226+O1234+O1242+O1249+O1257+O1274)</f>
        <v>3620</v>
      </c>
      <c r="P1147" s="23">
        <f>SUM(P1155+P1162+P1169+P1186+P1194+P1202+P1210+P1226+P1234+P1242+P1249+P1257+P1274)</f>
        <v>0</v>
      </c>
      <c r="Q1147" s="23">
        <f>SUM(L1147:P1147)</f>
        <v>1501794.5</v>
      </c>
      <c r="R1147" s="23">
        <f>SUM(R1155+R1162+R1169+R1186+R1194+R1202+R1210+R1226+R1234+R1242+R1249+R1257+R1274)</f>
        <v>0</v>
      </c>
      <c r="S1147" s="74">
        <f>SUM(S1155+S1162+S1169+S1186+S1194+S1202+S1210+S1226+S1234+S1242+S1249+S1257+S1274)</f>
        <v>11190</v>
      </c>
      <c r="T1147" s="74">
        <f>SUM(T1155+T1162+T1169+T1186+T1194+T1202+T1210+T1226+T1234+T1242+T1249+T1257+T1274)</f>
        <v>0</v>
      </c>
      <c r="U1147" s="74">
        <f>SUM(U1155+U1162+U1169+U1186+U1194+U1202+U1210+U1226+U1234+U1242+U1249+U1257+U1274)</f>
        <v>0</v>
      </c>
      <c r="V1147" s="23">
        <f>SUM(R1147:U1147)</f>
        <v>11190</v>
      </c>
      <c r="W1147" s="23">
        <f>SUM(Q1147+V1147)</f>
        <v>1512984.5</v>
      </c>
      <c r="X1147" s="23">
        <f>(Q1147/W1147)*100</f>
        <v>99.26040220504572</v>
      </c>
      <c r="Y1147" s="23">
        <f>(V1147/W1147)*100</f>
        <v>0.7395977949542775</v>
      </c>
      <c r="Z1147" s="4"/>
    </row>
    <row r="1148" spans="1:26" ht="23.25">
      <c r="A1148" s="4"/>
      <c r="B1148" s="57"/>
      <c r="C1148" s="58"/>
      <c r="D1148" s="58"/>
      <c r="E1148" s="58"/>
      <c r="F1148" s="58"/>
      <c r="G1148" s="58"/>
      <c r="H1148" s="58"/>
      <c r="I1148" s="53"/>
      <c r="J1148" s="53" t="s">
        <v>50</v>
      </c>
      <c r="K1148" s="54"/>
      <c r="L1148" s="21">
        <f aca="true" t="shared" si="94" ref="L1148:P1149">SUM(L1156+L1163+L1179+L1187+L1195+L1203+L1211+L1227+L1235+L1243+L1250+L1258+L1275)</f>
        <v>351503.3</v>
      </c>
      <c r="M1148" s="21">
        <f t="shared" si="94"/>
        <v>612.1</v>
      </c>
      <c r="N1148" s="21">
        <f t="shared" si="94"/>
        <v>1500779.9</v>
      </c>
      <c r="O1148" s="21">
        <f t="shared" si="94"/>
        <v>3660</v>
      </c>
      <c r="P1148" s="21">
        <f t="shared" si="94"/>
        <v>0</v>
      </c>
      <c r="Q1148" s="21">
        <f>SUM(L1148:P1148)</f>
        <v>1856555.2999999998</v>
      </c>
      <c r="R1148" s="21">
        <f aca="true" t="shared" si="95" ref="R1148:U1149">SUM(R1156+R1163+R1179+R1187+R1195+R1203+R1211+R1227+R1235+R1243+R1250+R1258+R1275)</f>
        <v>0</v>
      </c>
      <c r="S1148" s="21">
        <f t="shared" si="95"/>
        <v>97708.1</v>
      </c>
      <c r="T1148" s="21">
        <f t="shared" si="95"/>
        <v>3710</v>
      </c>
      <c r="U1148" s="21">
        <f t="shared" si="95"/>
        <v>0</v>
      </c>
      <c r="V1148" s="21">
        <f>SUM(R1148:U1148)</f>
        <v>101418.1</v>
      </c>
      <c r="W1148" s="21">
        <f>SUM(Q1148+V1148)</f>
        <v>1957973.4</v>
      </c>
      <c r="X1148" s="21">
        <f>(Q1148/W1148)*100</f>
        <v>94.82025138850202</v>
      </c>
      <c r="Y1148" s="21">
        <f>(V1148/W1148)*100</f>
        <v>5.179748611497991</v>
      </c>
      <c r="Z1148" s="4"/>
    </row>
    <row r="1149" spans="1:26" ht="23.25">
      <c r="A1149" s="4"/>
      <c r="B1149" s="51"/>
      <c r="C1149" s="51"/>
      <c r="D1149" s="51"/>
      <c r="E1149" s="51"/>
      <c r="F1149" s="51"/>
      <c r="G1149" s="51"/>
      <c r="H1149" s="51"/>
      <c r="I1149" s="64"/>
      <c r="J1149" s="53" t="s">
        <v>51</v>
      </c>
      <c r="K1149" s="54"/>
      <c r="L1149" s="74">
        <f t="shared" si="94"/>
        <v>329244.1</v>
      </c>
      <c r="M1149" s="23">
        <f t="shared" si="94"/>
        <v>242.4</v>
      </c>
      <c r="N1149" s="74">
        <f t="shared" si="94"/>
        <v>1488106.7</v>
      </c>
      <c r="O1149" s="74">
        <f t="shared" si="94"/>
        <v>2780.4</v>
      </c>
      <c r="P1149" s="23">
        <f t="shared" si="94"/>
        <v>0</v>
      </c>
      <c r="Q1149" s="23">
        <f>SUM(L1149:P1149)</f>
        <v>1820373.5999999999</v>
      </c>
      <c r="R1149" s="23">
        <f t="shared" si="95"/>
        <v>0</v>
      </c>
      <c r="S1149" s="74">
        <f t="shared" si="95"/>
        <v>95931.8</v>
      </c>
      <c r="T1149" s="74">
        <f t="shared" si="95"/>
        <v>3484.9</v>
      </c>
      <c r="U1149" s="74">
        <f t="shared" si="95"/>
        <v>0</v>
      </c>
      <c r="V1149" s="23">
        <f>SUM(R1149:U1149)</f>
        <v>99416.7</v>
      </c>
      <c r="W1149" s="23">
        <f>SUM(Q1149+V1149)</f>
        <v>1919790.2999999998</v>
      </c>
      <c r="X1149" s="23">
        <f>(Q1149/W1149)*100</f>
        <v>94.82148128365895</v>
      </c>
      <c r="Y1149" s="23">
        <f>(V1149/W1149)*100</f>
        <v>5.178518716341051</v>
      </c>
      <c r="Z1149" s="4"/>
    </row>
    <row r="1150" spans="1:26" ht="23.25">
      <c r="A1150" s="4"/>
      <c r="B1150" s="51"/>
      <c r="C1150" s="51"/>
      <c r="D1150" s="51"/>
      <c r="E1150" s="51"/>
      <c r="F1150" s="51"/>
      <c r="G1150" s="51"/>
      <c r="H1150" s="51"/>
      <c r="I1150" s="64"/>
      <c r="J1150" s="53" t="s">
        <v>52</v>
      </c>
      <c r="K1150" s="54"/>
      <c r="L1150" s="74">
        <f aca="true" t="shared" si="96" ref="L1150:W1150">(L1149/L1147)*100</f>
        <v>181.30960470769116</v>
      </c>
      <c r="M1150" s="23">
        <f t="shared" si="96"/>
        <v>45.56390977443609</v>
      </c>
      <c r="N1150" s="74">
        <f t="shared" si="96"/>
        <v>113.07369482762171</v>
      </c>
      <c r="O1150" s="74">
        <f t="shared" si="96"/>
        <v>76.80662983425415</v>
      </c>
      <c r="P1150" s="23"/>
      <c r="Q1150" s="23">
        <f t="shared" si="96"/>
        <v>121.2132285742157</v>
      </c>
      <c r="R1150" s="23"/>
      <c r="S1150" s="74">
        <f t="shared" si="96"/>
        <v>857.2993744414656</v>
      </c>
      <c r="T1150" s="74"/>
      <c r="U1150" s="74"/>
      <c r="V1150" s="23">
        <f t="shared" si="96"/>
        <v>888.4423592493297</v>
      </c>
      <c r="W1150" s="23">
        <f t="shared" si="96"/>
        <v>126.88763830693573</v>
      </c>
      <c r="X1150" s="23"/>
      <c r="Y1150" s="23"/>
      <c r="Z1150" s="4"/>
    </row>
    <row r="1151" spans="1:26" ht="23.25">
      <c r="A1151" s="4"/>
      <c r="B1151" s="51"/>
      <c r="C1151" s="51"/>
      <c r="D1151" s="51"/>
      <c r="E1151" s="51"/>
      <c r="F1151" s="51"/>
      <c r="G1151" s="51"/>
      <c r="H1151" s="51"/>
      <c r="I1151" s="64"/>
      <c r="J1151" s="53" t="s">
        <v>53</v>
      </c>
      <c r="K1151" s="54"/>
      <c r="L1151" s="74">
        <f aca="true" t="shared" si="97" ref="L1151:Q1151">(L1149/L1148)*100</f>
        <v>93.66742787336563</v>
      </c>
      <c r="M1151" s="23">
        <f t="shared" si="97"/>
        <v>39.601372324783526</v>
      </c>
      <c r="N1151" s="74">
        <f t="shared" si="97"/>
        <v>99.15555905299638</v>
      </c>
      <c r="O1151" s="74">
        <f t="shared" si="97"/>
        <v>75.9672131147541</v>
      </c>
      <c r="P1151" s="23"/>
      <c r="Q1151" s="23">
        <f t="shared" si="97"/>
        <v>98.05113804043435</v>
      </c>
      <c r="R1151" s="23"/>
      <c r="S1151" s="74">
        <f>(S1149/S1148)*100</f>
        <v>98.18203403811965</v>
      </c>
      <c r="T1151" s="74">
        <f>(T1149/T1148)*100</f>
        <v>93.93261455525607</v>
      </c>
      <c r="U1151" s="74"/>
      <c r="V1151" s="23">
        <f>(V1149/V1148)*100</f>
        <v>98.02658499814136</v>
      </c>
      <c r="W1151" s="23">
        <f>(W1149/W1148)*100</f>
        <v>98.04986625456709</v>
      </c>
      <c r="X1151" s="23"/>
      <c r="Y1151" s="23"/>
      <c r="Z1151" s="4"/>
    </row>
    <row r="1152" spans="1:26" ht="23.25">
      <c r="A1152" s="4"/>
      <c r="B1152" s="51"/>
      <c r="C1152" s="51"/>
      <c r="D1152" s="51"/>
      <c r="E1152" s="51"/>
      <c r="F1152" s="51"/>
      <c r="G1152" s="51"/>
      <c r="H1152" s="51"/>
      <c r="I1152" s="64"/>
      <c r="J1152" s="53"/>
      <c r="K1152" s="54"/>
      <c r="L1152" s="74"/>
      <c r="M1152" s="23"/>
      <c r="N1152" s="74"/>
      <c r="O1152" s="74"/>
      <c r="P1152" s="23"/>
      <c r="Q1152" s="23"/>
      <c r="R1152" s="23"/>
      <c r="S1152" s="74"/>
      <c r="T1152" s="74"/>
      <c r="U1152" s="74"/>
      <c r="V1152" s="23"/>
      <c r="W1152" s="23"/>
      <c r="X1152" s="23"/>
      <c r="Y1152" s="23"/>
      <c r="Z1152" s="4"/>
    </row>
    <row r="1153" spans="1:26" ht="23.25">
      <c r="A1153" s="4"/>
      <c r="B1153" s="51"/>
      <c r="C1153" s="51"/>
      <c r="D1153" s="51"/>
      <c r="E1153" s="51"/>
      <c r="F1153" s="51"/>
      <c r="G1153" s="51"/>
      <c r="H1153" s="51" t="s">
        <v>319</v>
      </c>
      <c r="I1153" s="64"/>
      <c r="J1153" s="53" t="s">
        <v>320</v>
      </c>
      <c r="K1153" s="54"/>
      <c r="L1153" s="74"/>
      <c r="M1153" s="23"/>
      <c r="N1153" s="74"/>
      <c r="O1153" s="74"/>
      <c r="P1153" s="23"/>
      <c r="Q1153" s="23"/>
      <c r="R1153" s="23"/>
      <c r="S1153" s="74"/>
      <c r="T1153" s="74"/>
      <c r="U1153" s="74"/>
      <c r="V1153" s="23"/>
      <c r="W1153" s="23"/>
      <c r="X1153" s="23"/>
      <c r="Y1153" s="23"/>
      <c r="Z1153" s="4"/>
    </row>
    <row r="1154" spans="1:26" ht="23.25">
      <c r="A1154" s="4"/>
      <c r="B1154" s="51"/>
      <c r="C1154" s="51"/>
      <c r="D1154" s="51"/>
      <c r="E1154" s="51"/>
      <c r="F1154" s="51"/>
      <c r="G1154" s="51"/>
      <c r="H1154" s="51"/>
      <c r="I1154" s="64"/>
      <c r="J1154" s="53" t="s">
        <v>321</v>
      </c>
      <c r="K1154" s="54"/>
      <c r="L1154" s="74"/>
      <c r="M1154" s="23"/>
      <c r="N1154" s="74"/>
      <c r="O1154" s="74"/>
      <c r="P1154" s="23"/>
      <c r="Q1154" s="23"/>
      <c r="R1154" s="23"/>
      <c r="S1154" s="74"/>
      <c r="T1154" s="74"/>
      <c r="U1154" s="74"/>
      <c r="V1154" s="23"/>
      <c r="W1154" s="23"/>
      <c r="X1154" s="23"/>
      <c r="Y1154" s="23"/>
      <c r="Z1154" s="4"/>
    </row>
    <row r="1155" spans="1:26" ht="23.25">
      <c r="A1155" s="4"/>
      <c r="B1155" s="51"/>
      <c r="C1155" s="51"/>
      <c r="D1155" s="51"/>
      <c r="E1155" s="51"/>
      <c r="F1155" s="51"/>
      <c r="G1155" s="51"/>
      <c r="H1155" s="51"/>
      <c r="I1155" s="64"/>
      <c r="J1155" s="53" t="s">
        <v>49</v>
      </c>
      <c r="K1155" s="54"/>
      <c r="L1155" s="74">
        <v>4880.7</v>
      </c>
      <c r="M1155" s="23">
        <v>50</v>
      </c>
      <c r="N1155" s="74">
        <v>1919.5</v>
      </c>
      <c r="O1155" s="74">
        <v>3500</v>
      </c>
      <c r="P1155" s="23"/>
      <c r="Q1155" s="23">
        <f>SUM(L1155:P1155)</f>
        <v>10350.2</v>
      </c>
      <c r="R1155" s="23"/>
      <c r="S1155" s="74"/>
      <c r="T1155" s="74"/>
      <c r="U1155" s="74"/>
      <c r="V1155" s="23">
        <f>SUM(R1155:U1155)</f>
        <v>0</v>
      </c>
      <c r="W1155" s="23">
        <f>SUM(Q1155+V1155)</f>
        <v>10350.2</v>
      </c>
      <c r="X1155" s="23">
        <f>(Q1155/W1155)*100</f>
        <v>100</v>
      </c>
      <c r="Y1155" s="23">
        <f>(V1155/W1155)*100</f>
        <v>0</v>
      </c>
      <c r="Z1155" s="4"/>
    </row>
    <row r="1156" spans="1:26" ht="23.25">
      <c r="A1156" s="4"/>
      <c r="B1156" s="51"/>
      <c r="C1156" s="51"/>
      <c r="D1156" s="51"/>
      <c r="E1156" s="51"/>
      <c r="F1156" s="51"/>
      <c r="G1156" s="51"/>
      <c r="H1156" s="51"/>
      <c r="I1156" s="64"/>
      <c r="J1156" s="53" t="s">
        <v>50</v>
      </c>
      <c r="K1156" s="54"/>
      <c r="L1156" s="74">
        <v>5494.9</v>
      </c>
      <c r="M1156" s="23">
        <v>49.5</v>
      </c>
      <c r="N1156" s="74">
        <v>1738.1</v>
      </c>
      <c r="O1156" s="74">
        <v>3500</v>
      </c>
      <c r="P1156" s="23"/>
      <c r="Q1156" s="23">
        <f>SUM(L1156:P1156)</f>
        <v>10782.5</v>
      </c>
      <c r="R1156" s="23"/>
      <c r="S1156" s="74"/>
      <c r="T1156" s="74"/>
      <c r="U1156" s="74"/>
      <c r="V1156" s="23">
        <f>SUM(R1156:U1156)</f>
        <v>0</v>
      </c>
      <c r="W1156" s="23">
        <f>SUM(Q1156+V1156)</f>
        <v>10782.5</v>
      </c>
      <c r="X1156" s="23">
        <f>(Q1156/W1156)*100</f>
        <v>100</v>
      </c>
      <c r="Y1156" s="23">
        <f>(V1156/W1156)*100</f>
        <v>0</v>
      </c>
      <c r="Z1156" s="4"/>
    </row>
    <row r="1157" spans="1:26" ht="23.25">
      <c r="A1157" s="4"/>
      <c r="B1157" s="57"/>
      <c r="C1157" s="58"/>
      <c r="D1157" s="58"/>
      <c r="E1157" s="58"/>
      <c r="F1157" s="58"/>
      <c r="G1157" s="58"/>
      <c r="H1157" s="58"/>
      <c r="I1157" s="53"/>
      <c r="J1157" s="53" t="s">
        <v>51</v>
      </c>
      <c r="K1157" s="54"/>
      <c r="L1157" s="21">
        <v>5309.5</v>
      </c>
      <c r="M1157" s="21">
        <v>32.3</v>
      </c>
      <c r="N1157" s="21">
        <v>1387.8</v>
      </c>
      <c r="O1157" s="21">
        <v>2625</v>
      </c>
      <c r="P1157" s="21"/>
      <c r="Q1157" s="21">
        <f>SUM(L1157:P1157)</f>
        <v>9354.6</v>
      </c>
      <c r="R1157" s="21"/>
      <c r="S1157" s="21"/>
      <c r="T1157" s="21"/>
      <c r="U1157" s="21"/>
      <c r="V1157" s="21">
        <f>SUM(R1157:U1157)</f>
        <v>0</v>
      </c>
      <c r="W1157" s="21">
        <f>SUM(Q1157+V1157)</f>
        <v>9354.6</v>
      </c>
      <c r="X1157" s="21">
        <f>(Q1157/W1157)*100</f>
        <v>100</v>
      </c>
      <c r="Y1157" s="21">
        <f>(V1157/W1157)*100</f>
        <v>0</v>
      </c>
      <c r="Z1157" s="4"/>
    </row>
    <row r="1158" spans="1:26" ht="23.25">
      <c r="A1158" s="4"/>
      <c r="B1158" s="51"/>
      <c r="C1158" s="51"/>
      <c r="D1158" s="51"/>
      <c r="E1158" s="51"/>
      <c r="F1158" s="51"/>
      <c r="G1158" s="51"/>
      <c r="H1158" s="51"/>
      <c r="I1158" s="64"/>
      <c r="J1158" s="53" t="s">
        <v>52</v>
      </c>
      <c r="K1158" s="54"/>
      <c r="L1158" s="74">
        <f aca="true" t="shared" si="98" ref="L1158:W1158">(L1157/L1155)*100</f>
        <v>108.78562501280555</v>
      </c>
      <c r="M1158" s="23">
        <f t="shared" si="98"/>
        <v>64.6</v>
      </c>
      <c r="N1158" s="74">
        <f t="shared" si="98"/>
        <v>72.30007814535034</v>
      </c>
      <c r="O1158" s="74">
        <f t="shared" si="98"/>
        <v>75</v>
      </c>
      <c r="P1158" s="23"/>
      <c r="Q1158" s="23">
        <f t="shared" si="98"/>
        <v>90.38086220556124</v>
      </c>
      <c r="R1158" s="23"/>
      <c r="S1158" s="74"/>
      <c r="T1158" s="74"/>
      <c r="U1158" s="74"/>
      <c r="V1158" s="23"/>
      <c r="W1158" s="23">
        <f t="shared" si="98"/>
        <v>90.38086220556124</v>
      </c>
      <c r="X1158" s="23"/>
      <c r="Y1158" s="23"/>
      <c r="Z1158" s="4"/>
    </row>
    <row r="1159" spans="1:26" ht="23.25">
      <c r="A1159" s="4"/>
      <c r="B1159" s="51"/>
      <c r="C1159" s="51"/>
      <c r="D1159" s="51"/>
      <c r="E1159" s="51"/>
      <c r="F1159" s="51"/>
      <c r="G1159" s="51"/>
      <c r="H1159" s="51"/>
      <c r="I1159" s="64"/>
      <c r="J1159" s="53" t="s">
        <v>53</v>
      </c>
      <c r="K1159" s="54"/>
      <c r="L1159" s="74">
        <f>(L1157/L1156)*100</f>
        <v>96.62596225591004</v>
      </c>
      <c r="M1159" s="23">
        <f aca="true" t="shared" si="99" ref="M1159:W1159">(M1157/M1156)*100</f>
        <v>65.25252525252525</v>
      </c>
      <c r="N1159" s="74">
        <f t="shared" si="99"/>
        <v>79.84580864162017</v>
      </c>
      <c r="O1159" s="74">
        <f t="shared" si="99"/>
        <v>75</v>
      </c>
      <c r="P1159" s="23"/>
      <c r="Q1159" s="23">
        <f t="shared" si="99"/>
        <v>86.75724553674937</v>
      </c>
      <c r="R1159" s="23"/>
      <c r="S1159" s="74"/>
      <c r="T1159" s="74"/>
      <c r="U1159" s="74"/>
      <c r="V1159" s="23"/>
      <c r="W1159" s="23">
        <f t="shared" si="99"/>
        <v>86.75724553674937</v>
      </c>
      <c r="X1159" s="23"/>
      <c r="Y1159" s="23"/>
      <c r="Z1159" s="4"/>
    </row>
    <row r="1160" spans="1:26" ht="23.25">
      <c r="A1160" s="4"/>
      <c r="B1160" s="51"/>
      <c r="C1160" s="51"/>
      <c r="D1160" s="51"/>
      <c r="E1160" s="51"/>
      <c r="F1160" s="51"/>
      <c r="G1160" s="51"/>
      <c r="H1160" s="51"/>
      <c r="I1160" s="64"/>
      <c r="J1160" s="53"/>
      <c r="K1160" s="54"/>
      <c r="L1160" s="74"/>
      <c r="M1160" s="23"/>
      <c r="N1160" s="74"/>
      <c r="O1160" s="74"/>
      <c r="P1160" s="23"/>
      <c r="Q1160" s="23"/>
      <c r="R1160" s="23"/>
      <c r="S1160" s="74"/>
      <c r="T1160" s="74"/>
      <c r="U1160" s="74"/>
      <c r="V1160" s="23"/>
      <c r="W1160" s="23"/>
      <c r="X1160" s="23"/>
      <c r="Y1160" s="23"/>
      <c r="Z1160" s="4"/>
    </row>
    <row r="1161" spans="1:26" ht="23.25">
      <c r="A1161" s="4"/>
      <c r="B1161" s="51"/>
      <c r="C1161" s="51"/>
      <c r="D1161" s="51"/>
      <c r="E1161" s="51"/>
      <c r="F1161" s="51"/>
      <c r="G1161" s="51"/>
      <c r="H1161" s="51" t="s">
        <v>224</v>
      </c>
      <c r="I1161" s="64"/>
      <c r="J1161" s="53" t="s">
        <v>225</v>
      </c>
      <c r="K1161" s="54"/>
      <c r="L1161" s="74"/>
      <c r="M1161" s="23"/>
      <c r="N1161" s="74"/>
      <c r="O1161" s="74"/>
      <c r="P1161" s="23"/>
      <c r="Q1161" s="23"/>
      <c r="R1161" s="23"/>
      <c r="S1161" s="74"/>
      <c r="T1161" s="74"/>
      <c r="U1161" s="74"/>
      <c r="V1161" s="23"/>
      <c r="W1161" s="23"/>
      <c r="X1161" s="23"/>
      <c r="Y1161" s="23"/>
      <c r="Z1161" s="4"/>
    </row>
    <row r="1162" spans="1:26" ht="23.25">
      <c r="A1162" s="4"/>
      <c r="B1162" s="57"/>
      <c r="C1162" s="57"/>
      <c r="D1162" s="57"/>
      <c r="E1162" s="57"/>
      <c r="F1162" s="57"/>
      <c r="G1162" s="57"/>
      <c r="H1162" s="57"/>
      <c r="I1162" s="64"/>
      <c r="J1162" s="53" t="s">
        <v>49</v>
      </c>
      <c r="K1162" s="54"/>
      <c r="L1162" s="74">
        <v>5248</v>
      </c>
      <c r="M1162" s="23">
        <v>12</v>
      </c>
      <c r="N1162" s="74">
        <v>70453.6</v>
      </c>
      <c r="O1162" s="74"/>
      <c r="P1162" s="23"/>
      <c r="Q1162" s="23">
        <f>SUM(L1162:P1162)</f>
        <v>75713.6</v>
      </c>
      <c r="R1162" s="23"/>
      <c r="S1162" s="74"/>
      <c r="T1162" s="74"/>
      <c r="U1162" s="74"/>
      <c r="V1162" s="23">
        <f>SUM(R1162:U1162)</f>
        <v>0</v>
      </c>
      <c r="W1162" s="23">
        <f>SUM(Q1162+V1162)</f>
        <v>75713.6</v>
      </c>
      <c r="X1162" s="23">
        <f>(Q1162/W1162)*100</f>
        <v>100</v>
      </c>
      <c r="Y1162" s="23">
        <f>(V1162/W1162)*100</f>
        <v>0</v>
      </c>
      <c r="Z1162" s="4"/>
    </row>
    <row r="1163" spans="1:26" ht="23.25">
      <c r="A1163" s="4"/>
      <c r="B1163" s="57"/>
      <c r="C1163" s="58"/>
      <c r="D1163" s="58"/>
      <c r="E1163" s="58"/>
      <c r="F1163" s="58"/>
      <c r="G1163" s="58"/>
      <c r="H1163" s="58"/>
      <c r="I1163" s="53"/>
      <c r="J1163" s="53" t="s">
        <v>50</v>
      </c>
      <c r="K1163" s="54"/>
      <c r="L1163" s="21">
        <v>5761</v>
      </c>
      <c r="M1163" s="21">
        <v>12</v>
      </c>
      <c r="N1163" s="21">
        <v>78640.9</v>
      </c>
      <c r="O1163" s="21"/>
      <c r="P1163" s="21"/>
      <c r="Q1163" s="21">
        <f>SUM(L1163:P1163)</f>
        <v>84413.9</v>
      </c>
      <c r="R1163" s="21"/>
      <c r="S1163" s="21">
        <v>937.9</v>
      </c>
      <c r="T1163" s="21">
        <v>250</v>
      </c>
      <c r="U1163" s="21"/>
      <c r="V1163" s="21">
        <f>SUM(R1163:U1163)</f>
        <v>1187.9</v>
      </c>
      <c r="W1163" s="21">
        <f>SUM(Q1163+V1163)</f>
        <v>85601.79999999999</v>
      </c>
      <c r="X1163" s="21">
        <f>(Q1163/W1163)*100</f>
        <v>98.61229553584154</v>
      </c>
      <c r="Y1163" s="21">
        <f>(V1163/W1163)*100</f>
        <v>1.3877044641584644</v>
      </c>
      <c r="Z1163" s="4"/>
    </row>
    <row r="1164" spans="1:26" ht="23.25">
      <c r="A1164" s="4"/>
      <c r="B1164" s="57"/>
      <c r="C1164" s="57"/>
      <c r="D1164" s="57"/>
      <c r="E1164" s="57"/>
      <c r="F1164" s="57"/>
      <c r="G1164" s="57"/>
      <c r="H1164" s="57"/>
      <c r="I1164" s="64"/>
      <c r="J1164" s="53" t="s">
        <v>51</v>
      </c>
      <c r="K1164" s="54"/>
      <c r="L1164" s="74">
        <v>5664.9</v>
      </c>
      <c r="M1164" s="23"/>
      <c r="N1164" s="74">
        <v>75487.4</v>
      </c>
      <c r="O1164" s="74"/>
      <c r="P1164" s="23"/>
      <c r="Q1164" s="23">
        <f>SUM(L1164:P1164)</f>
        <v>81152.29999999999</v>
      </c>
      <c r="R1164" s="23"/>
      <c r="S1164" s="74">
        <v>929</v>
      </c>
      <c r="T1164" s="74">
        <v>247.8</v>
      </c>
      <c r="U1164" s="74"/>
      <c r="V1164" s="23">
        <f>SUM(R1164:U1164)</f>
        <v>1176.8</v>
      </c>
      <c r="W1164" s="23">
        <f>SUM(Q1164+V1164)</f>
        <v>82329.09999999999</v>
      </c>
      <c r="X1164" s="23">
        <f>(Q1164/W1164)*100</f>
        <v>98.57061476440286</v>
      </c>
      <c r="Y1164" s="23">
        <f>(V1164/W1164)*100</f>
        <v>1.429385235597134</v>
      </c>
      <c r="Z1164" s="4"/>
    </row>
    <row r="1165" spans="1:26" ht="23.25">
      <c r="A1165" s="4"/>
      <c r="B1165" s="57"/>
      <c r="C1165" s="57"/>
      <c r="D1165" s="57"/>
      <c r="E1165" s="57"/>
      <c r="F1165" s="57"/>
      <c r="G1165" s="57"/>
      <c r="H1165" s="57"/>
      <c r="I1165" s="64"/>
      <c r="J1165" s="53" t="s">
        <v>52</v>
      </c>
      <c r="K1165" s="54"/>
      <c r="L1165" s="74">
        <f>(L1164/L1162)*100</f>
        <v>107.94397865853658</v>
      </c>
      <c r="M1165" s="23">
        <f>(M1164/M1162)*100</f>
        <v>0</v>
      </c>
      <c r="N1165" s="74">
        <f>(N1164/N1162)*100</f>
        <v>107.14484426629723</v>
      </c>
      <c r="O1165" s="74"/>
      <c r="P1165" s="23"/>
      <c r="Q1165" s="23">
        <f>(Q1164/Q1162)*100</f>
        <v>107.18325373512813</v>
      </c>
      <c r="R1165" s="23"/>
      <c r="S1165" s="74"/>
      <c r="T1165" s="74"/>
      <c r="U1165" s="74"/>
      <c r="V1165" s="23"/>
      <c r="W1165" s="23">
        <f>(W1164/W1162)*100</f>
        <v>108.7375319625536</v>
      </c>
      <c r="X1165" s="23"/>
      <c r="Y1165" s="23"/>
      <c r="Z1165" s="4"/>
    </row>
    <row r="1166" spans="1:26" ht="23.25">
      <c r="A1166" s="4"/>
      <c r="B1166" s="57"/>
      <c r="C1166" s="57"/>
      <c r="D1166" s="57"/>
      <c r="E1166" s="57"/>
      <c r="F1166" s="57"/>
      <c r="G1166" s="57"/>
      <c r="H1166" s="57"/>
      <c r="I1166" s="64"/>
      <c r="J1166" s="53" t="s">
        <v>53</v>
      </c>
      <c r="K1166" s="54"/>
      <c r="L1166" s="74">
        <f>(L1164/L1163)*100</f>
        <v>98.33188682520395</v>
      </c>
      <c r="M1166" s="23">
        <f aca="true" t="shared" si="100" ref="M1166:W1166">(M1164/M1163)*100</f>
        <v>0</v>
      </c>
      <c r="N1166" s="74">
        <f t="shared" si="100"/>
        <v>95.99000011444426</v>
      </c>
      <c r="O1166" s="74"/>
      <c r="P1166" s="23"/>
      <c r="Q1166" s="23">
        <f t="shared" si="100"/>
        <v>96.13618136349582</v>
      </c>
      <c r="R1166" s="23"/>
      <c r="S1166" s="74">
        <f t="shared" si="100"/>
        <v>99.0510715428084</v>
      </c>
      <c r="T1166" s="74">
        <f t="shared" si="100"/>
        <v>99.12</v>
      </c>
      <c r="U1166" s="74"/>
      <c r="V1166" s="23">
        <f t="shared" si="100"/>
        <v>99.06557791059852</v>
      </c>
      <c r="W1166" s="23">
        <f t="shared" si="100"/>
        <v>96.17683273015287</v>
      </c>
      <c r="X1166" s="23"/>
      <c r="Y1166" s="23"/>
      <c r="Z1166" s="4"/>
    </row>
    <row r="1167" spans="1:26" ht="23.25">
      <c r="A1167" s="4"/>
      <c r="B1167" s="57"/>
      <c r="C1167" s="57"/>
      <c r="D1167" s="57"/>
      <c r="E1167" s="57"/>
      <c r="F1167" s="57"/>
      <c r="G1167" s="57"/>
      <c r="H1167" s="57"/>
      <c r="I1167" s="64"/>
      <c r="J1167" s="53"/>
      <c r="K1167" s="54"/>
      <c r="L1167" s="74"/>
      <c r="M1167" s="23"/>
      <c r="N1167" s="74"/>
      <c r="O1167" s="74"/>
      <c r="P1167" s="23"/>
      <c r="Q1167" s="23"/>
      <c r="R1167" s="23"/>
      <c r="S1167" s="74"/>
      <c r="T1167" s="74"/>
      <c r="U1167" s="74"/>
      <c r="V1167" s="23"/>
      <c r="W1167" s="23"/>
      <c r="X1167" s="23"/>
      <c r="Y1167" s="23"/>
      <c r="Z1167" s="4"/>
    </row>
    <row r="1168" spans="1:26" ht="23.25">
      <c r="A1168" s="4"/>
      <c r="B1168" s="57"/>
      <c r="C1168" s="57"/>
      <c r="D1168" s="57"/>
      <c r="E1168" s="57"/>
      <c r="F1168" s="57"/>
      <c r="G1168" s="57"/>
      <c r="H1168" s="57" t="s">
        <v>322</v>
      </c>
      <c r="I1168" s="64"/>
      <c r="J1168" s="53" t="s">
        <v>323</v>
      </c>
      <c r="K1168" s="54"/>
      <c r="L1168" s="74"/>
      <c r="M1168" s="23"/>
      <c r="N1168" s="74"/>
      <c r="O1168" s="74"/>
      <c r="P1168" s="23"/>
      <c r="Q1168" s="23"/>
      <c r="R1168" s="23"/>
      <c r="S1168" s="74"/>
      <c r="T1168" s="74"/>
      <c r="U1168" s="74"/>
      <c r="V1168" s="23"/>
      <c r="W1168" s="23"/>
      <c r="X1168" s="23"/>
      <c r="Y1168" s="23"/>
      <c r="Z1168" s="4"/>
    </row>
    <row r="1169" spans="1:26" ht="23.25">
      <c r="A1169" s="4"/>
      <c r="B1169" s="57"/>
      <c r="C1169" s="57"/>
      <c r="D1169" s="57"/>
      <c r="E1169" s="57"/>
      <c r="F1169" s="57"/>
      <c r="G1169" s="57"/>
      <c r="H1169" s="57"/>
      <c r="I1169" s="64"/>
      <c r="J1169" s="53" t="s">
        <v>49</v>
      </c>
      <c r="K1169" s="54"/>
      <c r="L1169" s="74">
        <v>3847.2</v>
      </c>
      <c r="M1169" s="23">
        <v>24</v>
      </c>
      <c r="N1169" s="74">
        <v>219185.2</v>
      </c>
      <c r="O1169" s="74"/>
      <c r="P1169" s="23"/>
      <c r="Q1169" s="23">
        <f>SUM(L1169:P1169)</f>
        <v>223056.40000000002</v>
      </c>
      <c r="R1169" s="23"/>
      <c r="S1169" s="74"/>
      <c r="T1169" s="74"/>
      <c r="U1169" s="74"/>
      <c r="V1169" s="23">
        <f>SUM(R1169:U1169)</f>
        <v>0</v>
      </c>
      <c r="W1169" s="23">
        <f>SUM(Q1169+V1169)</f>
        <v>223056.40000000002</v>
      </c>
      <c r="X1169" s="23">
        <f>(Q1169/W1169)*100</f>
        <v>100</v>
      </c>
      <c r="Y1169" s="23">
        <f>(V1169/W1169)*100</f>
        <v>0</v>
      </c>
      <c r="Z1169" s="4"/>
    </row>
    <row r="1170" spans="1:26" ht="23.25">
      <c r="A1170" s="4"/>
      <c r="B1170" s="65"/>
      <c r="C1170" s="65"/>
      <c r="D1170" s="65"/>
      <c r="E1170" s="65"/>
      <c r="F1170" s="65"/>
      <c r="G1170" s="65"/>
      <c r="H1170" s="65"/>
      <c r="I1170" s="66"/>
      <c r="J1170" s="62"/>
      <c r="K1170" s="63"/>
      <c r="L1170" s="75"/>
      <c r="M1170" s="76"/>
      <c r="N1170" s="75"/>
      <c r="O1170" s="75"/>
      <c r="P1170" s="76"/>
      <c r="Q1170" s="76"/>
      <c r="R1170" s="76"/>
      <c r="S1170" s="75"/>
      <c r="T1170" s="75"/>
      <c r="U1170" s="75"/>
      <c r="V1170" s="76"/>
      <c r="W1170" s="76"/>
      <c r="X1170" s="76"/>
      <c r="Y1170" s="76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421</v>
      </c>
      <c r="Z1172" s="4"/>
    </row>
    <row r="1173" spans="1:26" ht="23.25">
      <c r="A1173" s="4"/>
      <c r="B1173" s="67" t="s">
        <v>40</v>
      </c>
      <c r="C1173" s="68"/>
      <c r="D1173" s="68"/>
      <c r="E1173" s="68"/>
      <c r="F1173" s="68"/>
      <c r="G1173" s="68"/>
      <c r="H1173" s="69"/>
      <c r="I1173" s="10"/>
      <c r="J1173" s="11"/>
      <c r="K1173" s="12"/>
      <c r="L1173" s="13" t="s">
        <v>1</v>
      </c>
      <c r="M1173" s="13"/>
      <c r="N1173" s="13"/>
      <c r="O1173" s="13"/>
      <c r="P1173" s="13"/>
      <c r="Q1173" s="13"/>
      <c r="R1173" s="14" t="s">
        <v>2</v>
      </c>
      <c r="S1173" s="13"/>
      <c r="T1173" s="13"/>
      <c r="U1173" s="13"/>
      <c r="V1173" s="15"/>
      <c r="W1173" s="13" t="s">
        <v>42</v>
      </c>
      <c r="X1173" s="13"/>
      <c r="Y1173" s="16"/>
      <c r="Z1173" s="4"/>
    </row>
    <row r="1174" spans="1:26" ht="23.25">
      <c r="A1174" s="4"/>
      <c r="B1174" s="17" t="s">
        <v>41</v>
      </c>
      <c r="C1174" s="18"/>
      <c r="D1174" s="18"/>
      <c r="E1174" s="18"/>
      <c r="F1174" s="18"/>
      <c r="G1174" s="18"/>
      <c r="H1174" s="70"/>
      <c r="I1174" s="19"/>
      <c r="J1174" s="20"/>
      <c r="K1174" s="21"/>
      <c r="L1174" s="22"/>
      <c r="M1174" s="23"/>
      <c r="N1174" s="24"/>
      <c r="O1174" s="25" t="s">
        <v>3</v>
      </c>
      <c r="P1174" s="26"/>
      <c r="Q1174" s="27"/>
      <c r="R1174" s="28" t="s">
        <v>3</v>
      </c>
      <c r="S1174" s="24"/>
      <c r="T1174" s="22"/>
      <c r="U1174" s="29"/>
      <c r="V1174" s="27"/>
      <c r="W1174" s="27"/>
      <c r="X1174" s="30" t="s">
        <v>4</v>
      </c>
      <c r="Y1174" s="31"/>
      <c r="Z1174" s="4"/>
    </row>
    <row r="1175" spans="1:26" ht="23.25">
      <c r="A1175" s="4"/>
      <c r="B1175" s="19"/>
      <c r="C1175" s="32"/>
      <c r="D1175" s="32"/>
      <c r="E1175" s="32"/>
      <c r="F1175" s="33"/>
      <c r="G1175" s="32"/>
      <c r="H1175" s="19"/>
      <c r="I1175" s="19"/>
      <c r="J1175" s="5" t="s">
        <v>5</v>
      </c>
      <c r="K1175" s="21"/>
      <c r="L1175" s="34" t="s">
        <v>6</v>
      </c>
      <c r="M1175" s="35" t="s">
        <v>7</v>
      </c>
      <c r="N1175" s="36" t="s">
        <v>6</v>
      </c>
      <c r="O1175" s="34" t="s">
        <v>8</v>
      </c>
      <c r="P1175" s="26" t="s">
        <v>9</v>
      </c>
      <c r="Q1175" s="23"/>
      <c r="R1175" s="37" t="s">
        <v>8</v>
      </c>
      <c r="S1175" s="35" t="s">
        <v>10</v>
      </c>
      <c r="T1175" s="34" t="s">
        <v>11</v>
      </c>
      <c r="U1175" s="29" t="s">
        <v>12</v>
      </c>
      <c r="V1175" s="27"/>
      <c r="W1175" s="27"/>
      <c r="X1175" s="27"/>
      <c r="Y1175" s="35"/>
      <c r="Z1175" s="4"/>
    </row>
    <row r="1176" spans="1:26" ht="23.25">
      <c r="A1176" s="4"/>
      <c r="B1176" s="38" t="s">
        <v>31</v>
      </c>
      <c r="C1176" s="38" t="s">
        <v>32</v>
      </c>
      <c r="D1176" s="38" t="s">
        <v>33</v>
      </c>
      <c r="E1176" s="38" t="s">
        <v>34</v>
      </c>
      <c r="F1176" s="38" t="s">
        <v>35</v>
      </c>
      <c r="G1176" s="38" t="s">
        <v>36</v>
      </c>
      <c r="H1176" s="38" t="s">
        <v>39</v>
      </c>
      <c r="I1176" s="19"/>
      <c r="J1176" s="39"/>
      <c r="K1176" s="21"/>
      <c r="L1176" s="34" t="s">
        <v>13</v>
      </c>
      <c r="M1176" s="35" t="s">
        <v>14</v>
      </c>
      <c r="N1176" s="36" t="s">
        <v>15</v>
      </c>
      <c r="O1176" s="34" t="s">
        <v>16</v>
      </c>
      <c r="P1176" s="26" t="s">
        <v>17</v>
      </c>
      <c r="Q1176" s="35" t="s">
        <v>18</v>
      </c>
      <c r="R1176" s="37" t="s">
        <v>16</v>
      </c>
      <c r="S1176" s="35" t="s">
        <v>19</v>
      </c>
      <c r="T1176" s="34" t="s">
        <v>20</v>
      </c>
      <c r="U1176" s="29" t="s">
        <v>21</v>
      </c>
      <c r="V1176" s="26" t="s">
        <v>18</v>
      </c>
      <c r="W1176" s="26" t="s">
        <v>22</v>
      </c>
      <c r="X1176" s="26" t="s">
        <v>23</v>
      </c>
      <c r="Y1176" s="35" t="s">
        <v>24</v>
      </c>
      <c r="Z1176" s="4"/>
    </row>
    <row r="1177" spans="1:26" ht="23.25">
      <c r="A1177" s="4"/>
      <c r="B1177" s="40"/>
      <c r="C1177" s="40"/>
      <c r="D1177" s="40"/>
      <c r="E1177" s="40"/>
      <c r="F1177" s="40"/>
      <c r="G1177" s="40"/>
      <c r="H1177" s="40"/>
      <c r="I1177" s="40"/>
      <c r="J1177" s="41"/>
      <c r="K1177" s="42"/>
      <c r="L1177" s="43"/>
      <c r="M1177" s="44"/>
      <c r="N1177" s="45"/>
      <c r="O1177" s="46" t="s">
        <v>25</v>
      </c>
      <c r="P1177" s="47"/>
      <c r="Q1177" s="48"/>
      <c r="R1177" s="49" t="s">
        <v>25</v>
      </c>
      <c r="S1177" s="44" t="s">
        <v>26</v>
      </c>
      <c r="T1177" s="43"/>
      <c r="U1177" s="50" t="s">
        <v>27</v>
      </c>
      <c r="V1177" s="48"/>
      <c r="W1177" s="48"/>
      <c r="X1177" s="48"/>
      <c r="Y1177" s="49"/>
      <c r="Z1177" s="4"/>
    </row>
    <row r="1178" spans="1:26" ht="23.25">
      <c r="A1178" s="4"/>
      <c r="B1178" s="51"/>
      <c r="C1178" s="51"/>
      <c r="D1178" s="51"/>
      <c r="E1178" s="51"/>
      <c r="F1178" s="51"/>
      <c r="G1178" s="51"/>
      <c r="H1178" s="51"/>
      <c r="I1178" s="64"/>
      <c r="J1178" s="53"/>
      <c r="K1178" s="54"/>
      <c r="L1178" s="22"/>
      <c r="M1178" s="23"/>
      <c r="N1178" s="24"/>
      <c r="O1178" s="3"/>
      <c r="P1178" s="27"/>
      <c r="Q1178" s="27"/>
      <c r="R1178" s="23"/>
      <c r="S1178" s="24"/>
      <c r="T1178" s="22"/>
      <c r="U1178" s="73"/>
      <c r="V1178" s="27"/>
      <c r="W1178" s="27"/>
      <c r="X1178" s="27"/>
      <c r="Y1178" s="23"/>
      <c r="Z1178" s="4"/>
    </row>
    <row r="1179" spans="1:26" ht="23.25">
      <c r="A1179" s="4"/>
      <c r="B1179" s="51" t="s">
        <v>47</v>
      </c>
      <c r="C1179" s="51" t="s">
        <v>54</v>
      </c>
      <c r="D1179" s="51" t="s">
        <v>56</v>
      </c>
      <c r="E1179" s="51"/>
      <c r="F1179" s="51" t="s">
        <v>125</v>
      </c>
      <c r="G1179" s="51" t="s">
        <v>61</v>
      </c>
      <c r="H1179" s="51" t="s">
        <v>322</v>
      </c>
      <c r="I1179" s="64"/>
      <c r="J1179" s="55" t="s">
        <v>50</v>
      </c>
      <c r="K1179" s="56"/>
      <c r="L1179" s="74">
        <v>4323.6</v>
      </c>
      <c r="M1179" s="74">
        <v>29.1</v>
      </c>
      <c r="N1179" s="74">
        <v>198516.6</v>
      </c>
      <c r="O1179" s="74"/>
      <c r="P1179" s="74"/>
      <c r="Q1179" s="74">
        <f>SUM(L1179:P1179)</f>
        <v>202869.30000000002</v>
      </c>
      <c r="R1179" s="74"/>
      <c r="S1179" s="74">
        <v>67412.8</v>
      </c>
      <c r="T1179" s="74">
        <v>3460</v>
      </c>
      <c r="U1179" s="77"/>
      <c r="V1179" s="23">
        <f>SUM(R1179:U1179)</f>
        <v>70872.8</v>
      </c>
      <c r="W1179" s="23">
        <f>SUM(Q1179+V1179)</f>
        <v>273742.10000000003</v>
      </c>
      <c r="X1179" s="23">
        <f>(Q1179/W1179)*100</f>
        <v>74.10964553862924</v>
      </c>
      <c r="Y1179" s="23">
        <f>(V1179/W1179)*100</f>
        <v>25.890354461370755</v>
      </c>
      <c r="Z1179" s="4"/>
    </row>
    <row r="1180" spans="1:26" ht="23.25">
      <c r="A1180" s="4"/>
      <c r="B1180" s="51"/>
      <c r="C1180" s="51"/>
      <c r="D1180" s="51"/>
      <c r="E1180" s="51"/>
      <c r="F1180" s="51"/>
      <c r="G1180" s="51"/>
      <c r="H1180" s="51"/>
      <c r="I1180" s="64"/>
      <c r="J1180" s="55" t="s">
        <v>51</v>
      </c>
      <c r="K1180" s="56"/>
      <c r="L1180" s="74">
        <v>4177.2</v>
      </c>
      <c r="M1180" s="74">
        <v>20.2</v>
      </c>
      <c r="N1180" s="74">
        <v>194576.4</v>
      </c>
      <c r="O1180" s="74"/>
      <c r="P1180" s="74"/>
      <c r="Q1180" s="74">
        <f>SUM(L1180:P1180)</f>
        <v>198773.8</v>
      </c>
      <c r="R1180" s="74"/>
      <c r="S1180" s="74">
        <v>66669.9</v>
      </c>
      <c r="T1180" s="74">
        <v>3237.1</v>
      </c>
      <c r="U1180" s="74"/>
      <c r="V1180" s="23">
        <f>SUM(R1180:U1180)</f>
        <v>69907</v>
      </c>
      <c r="W1180" s="23">
        <f>SUM(Q1180+V1180)</f>
        <v>268680.8</v>
      </c>
      <c r="X1180" s="23">
        <f>(Q1180/W1180)*100</f>
        <v>73.98139353463291</v>
      </c>
      <c r="Y1180" s="23">
        <f>(V1180/W1180)*100</f>
        <v>26.018606465367082</v>
      </c>
      <c r="Z1180" s="4"/>
    </row>
    <row r="1181" spans="1:26" ht="23.25">
      <c r="A1181" s="4"/>
      <c r="B1181" s="51"/>
      <c r="C1181" s="51"/>
      <c r="D1181" s="51"/>
      <c r="E1181" s="51"/>
      <c r="F1181" s="51"/>
      <c r="G1181" s="51"/>
      <c r="H1181" s="51"/>
      <c r="I1181" s="64"/>
      <c r="J1181" s="53" t="s">
        <v>52</v>
      </c>
      <c r="K1181" s="54"/>
      <c r="L1181" s="74">
        <f>(L1180/L1169)*100</f>
        <v>108.5776668746101</v>
      </c>
      <c r="M1181" s="74">
        <f>(M1180/M1169)*100</f>
        <v>84.16666666666667</v>
      </c>
      <c r="N1181" s="74">
        <f>(N1180/N1169)*100</f>
        <v>88.77259960982767</v>
      </c>
      <c r="O1181" s="74"/>
      <c r="P1181" s="74"/>
      <c r="Q1181" s="23">
        <f>(Q1180/Q1169)*100</f>
        <v>89.1136950116652</v>
      </c>
      <c r="R1181" s="74"/>
      <c r="S1181" s="74"/>
      <c r="T1181" s="74"/>
      <c r="U1181" s="74"/>
      <c r="V1181" s="23"/>
      <c r="W1181" s="23">
        <f>(W1180/W1169)*100</f>
        <v>120.45419902768984</v>
      </c>
      <c r="X1181" s="23"/>
      <c r="Y1181" s="23"/>
      <c r="Z1181" s="4"/>
    </row>
    <row r="1182" spans="1:26" ht="23.25">
      <c r="A1182" s="4"/>
      <c r="B1182" s="51"/>
      <c r="C1182" s="51"/>
      <c r="D1182" s="51"/>
      <c r="E1182" s="51"/>
      <c r="F1182" s="51"/>
      <c r="G1182" s="51"/>
      <c r="H1182" s="51"/>
      <c r="I1182" s="64"/>
      <c r="J1182" s="53" t="s">
        <v>53</v>
      </c>
      <c r="K1182" s="54"/>
      <c r="L1182" s="74">
        <f>(L1180/L1179)*100</f>
        <v>96.61393283374964</v>
      </c>
      <c r="M1182" s="23">
        <f aca="true" t="shared" si="101" ref="M1182:W1182">(M1180/M1179)*100</f>
        <v>69.41580756013745</v>
      </c>
      <c r="N1182" s="74">
        <f t="shared" si="101"/>
        <v>98.01517857952433</v>
      </c>
      <c r="O1182" s="74"/>
      <c r="P1182" s="23"/>
      <c r="Q1182" s="23">
        <f t="shared" si="101"/>
        <v>97.98121253437556</v>
      </c>
      <c r="R1182" s="23"/>
      <c r="S1182" s="74">
        <f t="shared" si="101"/>
        <v>98.89798376569433</v>
      </c>
      <c r="T1182" s="74">
        <f t="shared" si="101"/>
        <v>93.55780346820809</v>
      </c>
      <c r="U1182" s="74"/>
      <c r="V1182" s="23">
        <f t="shared" si="101"/>
        <v>98.63727692429252</v>
      </c>
      <c r="W1182" s="23">
        <f t="shared" si="101"/>
        <v>98.1510699304199</v>
      </c>
      <c r="X1182" s="23"/>
      <c r="Y1182" s="23"/>
      <c r="Z1182" s="4"/>
    </row>
    <row r="1183" spans="1:26" ht="23.25">
      <c r="A1183" s="4"/>
      <c r="B1183" s="51"/>
      <c r="C1183" s="51"/>
      <c r="D1183" s="51"/>
      <c r="E1183" s="51"/>
      <c r="F1183" s="51"/>
      <c r="G1183" s="51"/>
      <c r="H1183" s="51"/>
      <c r="I1183" s="64"/>
      <c r="J1183" s="53"/>
      <c r="K1183" s="54"/>
      <c r="L1183" s="74"/>
      <c r="M1183" s="23"/>
      <c r="N1183" s="74"/>
      <c r="O1183" s="74"/>
      <c r="P1183" s="23"/>
      <c r="Q1183" s="23"/>
      <c r="R1183" s="23"/>
      <c r="S1183" s="74"/>
      <c r="T1183" s="74"/>
      <c r="U1183" s="74"/>
      <c r="V1183" s="23"/>
      <c r="W1183" s="23"/>
      <c r="X1183" s="23"/>
      <c r="Y1183" s="23"/>
      <c r="Z1183" s="4"/>
    </row>
    <row r="1184" spans="1:26" ht="23.25">
      <c r="A1184" s="4"/>
      <c r="B1184" s="51"/>
      <c r="C1184" s="51"/>
      <c r="D1184" s="51"/>
      <c r="E1184" s="51"/>
      <c r="F1184" s="51"/>
      <c r="G1184" s="51"/>
      <c r="H1184" s="51" t="s">
        <v>324</v>
      </c>
      <c r="I1184" s="64"/>
      <c r="J1184" s="53" t="s">
        <v>325</v>
      </c>
      <c r="K1184" s="54"/>
      <c r="L1184" s="74"/>
      <c r="M1184" s="23"/>
      <c r="N1184" s="74"/>
      <c r="O1184" s="74"/>
      <c r="P1184" s="23"/>
      <c r="Q1184" s="23"/>
      <c r="R1184" s="23"/>
      <c r="S1184" s="74"/>
      <c r="T1184" s="74"/>
      <c r="U1184" s="74"/>
      <c r="V1184" s="23"/>
      <c r="W1184" s="23"/>
      <c r="X1184" s="23"/>
      <c r="Y1184" s="23"/>
      <c r="Z1184" s="4"/>
    </row>
    <row r="1185" spans="1:26" ht="23.25">
      <c r="A1185" s="4"/>
      <c r="B1185" s="51"/>
      <c r="C1185" s="51"/>
      <c r="D1185" s="51"/>
      <c r="E1185" s="51"/>
      <c r="F1185" s="51"/>
      <c r="G1185" s="51"/>
      <c r="H1185" s="51"/>
      <c r="I1185" s="64"/>
      <c r="J1185" s="53" t="s">
        <v>326</v>
      </c>
      <c r="K1185" s="54"/>
      <c r="L1185" s="74"/>
      <c r="M1185" s="23"/>
      <c r="N1185" s="74"/>
      <c r="O1185" s="74"/>
      <c r="P1185" s="23"/>
      <c r="Q1185" s="23"/>
      <c r="R1185" s="23"/>
      <c r="S1185" s="74"/>
      <c r="T1185" s="74"/>
      <c r="U1185" s="74"/>
      <c r="V1185" s="23"/>
      <c r="W1185" s="23"/>
      <c r="X1185" s="23"/>
      <c r="Y1185" s="23"/>
      <c r="Z1185" s="4"/>
    </row>
    <row r="1186" spans="1:26" ht="23.25">
      <c r="A1186" s="4"/>
      <c r="B1186" s="51"/>
      <c r="C1186" s="51"/>
      <c r="D1186" s="51"/>
      <c r="E1186" s="51"/>
      <c r="F1186" s="51"/>
      <c r="G1186" s="51"/>
      <c r="H1186" s="51"/>
      <c r="I1186" s="64"/>
      <c r="J1186" s="53" t="s">
        <v>49</v>
      </c>
      <c r="K1186" s="54"/>
      <c r="L1186" s="74">
        <v>4044.9</v>
      </c>
      <c r="M1186" s="23">
        <v>12</v>
      </c>
      <c r="N1186" s="74">
        <v>12</v>
      </c>
      <c r="O1186" s="74"/>
      <c r="P1186" s="23"/>
      <c r="Q1186" s="23">
        <f>SUM(L1186:P1186)</f>
        <v>4068.9</v>
      </c>
      <c r="R1186" s="23"/>
      <c r="S1186" s="74"/>
      <c r="T1186" s="74"/>
      <c r="U1186" s="74"/>
      <c r="V1186" s="23">
        <f>SUM(R1186:U1186)</f>
        <v>0</v>
      </c>
      <c r="W1186" s="23">
        <f>SUM(Q1186+V1186)</f>
        <v>4068.9</v>
      </c>
      <c r="X1186" s="23">
        <f>(Q1186/W1186)*100</f>
        <v>100</v>
      </c>
      <c r="Y1186" s="23">
        <f>(V1186/W1186)*100</f>
        <v>0</v>
      </c>
      <c r="Z1186" s="4"/>
    </row>
    <row r="1187" spans="1:26" ht="23.25">
      <c r="A1187" s="4"/>
      <c r="B1187" s="51"/>
      <c r="C1187" s="51"/>
      <c r="D1187" s="51"/>
      <c r="E1187" s="51"/>
      <c r="F1187" s="51"/>
      <c r="G1187" s="51"/>
      <c r="H1187" s="51"/>
      <c r="I1187" s="64"/>
      <c r="J1187" s="53" t="s">
        <v>50</v>
      </c>
      <c r="K1187" s="54"/>
      <c r="L1187" s="74">
        <v>4626</v>
      </c>
      <c r="M1187" s="23">
        <v>12</v>
      </c>
      <c r="N1187" s="74">
        <v>12</v>
      </c>
      <c r="O1187" s="74"/>
      <c r="P1187" s="23"/>
      <c r="Q1187" s="23">
        <f>SUM(L1187:P1187)</f>
        <v>4650</v>
      </c>
      <c r="R1187" s="23"/>
      <c r="S1187" s="74"/>
      <c r="T1187" s="74"/>
      <c r="U1187" s="74"/>
      <c r="V1187" s="23">
        <f>SUM(R1187:U1187)</f>
        <v>0</v>
      </c>
      <c r="W1187" s="23">
        <f>SUM(Q1187+V1187)</f>
        <v>4650</v>
      </c>
      <c r="X1187" s="23">
        <f>(Q1187/W1187)*100</f>
        <v>100</v>
      </c>
      <c r="Y1187" s="23">
        <f>(V1187/W1187)*100</f>
        <v>0</v>
      </c>
      <c r="Z1187" s="4"/>
    </row>
    <row r="1188" spans="1:26" ht="23.25">
      <c r="A1188" s="4"/>
      <c r="B1188" s="51"/>
      <c r="C1188" s="51"/>
      <c r="D1188" s="51"/>
      <c r="E1188" s="51"/>
      <c r="F1188" s="51"/>
      <c r="G1188" s="51"/>
      <c r="H1188" s="51"/>
      <c r="I1188" s="64"/>
      <c r="J1188" s="53" t="s">
        <v>51</v>
      </c>
      <c r="K1188" s="54"/>
      <c r="L1188" s="74">
        <v>4497.2</v>
      </c>
      <c r="M1188" s="23"/>
      <c r="N1188" s="74"/>
      <c r="O1188" s="74"/>
      <c r="P1188" s="23"/>
      <c r="Q1188" s="23">
        <f>SUM(L1188:P1188)</f>
        <v>4497.2</v>
      </c>
      <c r="R1188" s="23"/>
      <c r="S1188" s="74"/>
      <c r="T1188" s="74"/>
      <c r="U1188" s="74"/>
      <c r="V1188" s="23">
        <f>SUM(R1188:U1188)</f>
        <v>0</v>
      </c>
      <c r="W1188" s="23">
        <f>SUM(Q1188+V1188)</f>
        <v>4497.2</v>
      </c>
      <c r="X1188" s="23">
        <f>(Q1188/W1188)*100</f>
        <v>100</v>
      </c>
      <c r="Y1188" s="23">
        <f>(V1188/W1188)*100</f>
        <v>0</v>
      </c>
      <c r="Z1188" s="4"/>
    </row>
    <row r="1189" spans="1:26" ht="23.25">
      <c r="A1189" s="4"/>
      <c r="B1189" s="51"/>
      <c r="C1189" s="51"/>
      <c r="D1189" s="51"/>
      <c r="E1189" s="51"/>
      <c r="F1189" s="51"/>
      <c r="G1189" s="51"/>
      <c r="H1189" s="51"/>
      <c r="I1189" s="64"/>
      <c r="J1189" s="53" t="s">
        <v>52</v>
      </c>
      <c r="K1189" s="54"/>
      <c r="L1189" s="74">
        <f>(L1188/L1186)*100</f>
        <v>111.18198224925213</v>
      </c>
      <c r="M1189" s="23">
        <f>(M1188/M1186)*100</f>
        <v>0</v>
      </c>
      <c r="N1189" s="74">
        <f>(N1188/N1186)*100</f>
        <v>0</v>
      </c>
      <c r="O1189" s="74"/>
      <c r="P1189" s="23"/>
      <c r="Q1189" s="23">
        <f>(Q1188/Q1186)*100</f>
        <v>110.5261864385952</v>
      </c>
      <c r="R1189" s="23"/>
      <c r="S1189" s="74"/>
      <c r="T1189" s="74"/>
      <c r="U1189" s="74"/>
      <c r="V1189" s="23"/>
      <c r="W1189" s="23">
        <f>(W1188/W1186)*100</f>
        <v>110.5261864385952</v>
      </c>
      <c r="X1189" s="23"/>
      <c r="Y1189" s="23"/>
      <c r="Z1189" s="4"/>
    </row>
    <row r="1190" spans="1:26" ht="23.25">
      <c r="A1190" s="4"/>
      <c r="B1190" s="51"/>
      <c r="C1190" s="51"/>
      <c r="D1190" s="51"/>
      <c r="E1190" s="51"/>
      <c r="F1190" s="51"/>
      <c r="G1190" s="51"/>
      <c r="H1190" s="51"/>
      <c r="I1190" s="64"/>
      <c r="J1190" s="53" t="s">
        <v>53</v>
      </c>
      <c r="K1190" s="54"/>
      <c r="L1190" s="74">
        <f>(L1188/L1187)*100</f>
        <v>97.21573713791612</v>
      </c>
      <c r="M1190" s="23">
        <f>(M1188/M1187)*100</f>
        <v>0</v>
      </c>
      <c r="N1190" s="74">
        <f>(N1188/N1187)*100</f>
        <v>0</v>
      </c>
      <c r="O1190" s="74"/>
      <c r="P1190" s="23"/>
      <c r="Q1190" s="23">
        <f>(Q1188/Q1187)*100</f>
        <v>96.71397849462366</v>
      </c>
      <c r="R1190" s="23"/>
      <c r="S1190" s="74"/>
      <c r="T1190" s="74"/>
      <c r="U1190" s="74"/>
      <c r="V1190" s="23"/>
      <c r="W1190" s="23">
        <f>(W1188/W1187)*100</f>
        <v>96.71397849462366</v>
      </c>
      <c r="X1190" s="23"/>
      <c r="Y1190" s="23"/>
      <c r="Z1190" s="4"/>
    </row>
    <row r="1191" spans="1:26" ht="23.25">
      <c r="A1191" s="4"/>
      <c r="B1191" s="51"/>
      <c r="C1191" s="51"/>
      <c r="D1191" s="51"/>
      <c r="E1191" s="51"/>
      <c r="F1191" s="51"/>
      <c r="G1191" s="51"/>
      <c r="H1191" s="51"/>
      <c r="I1191" s="64"/>
      <c r="J1191" s="53"/>
      <c r="K1191" s="54"/>
      <c r="L1191" s="74"/>
      <c r="M1191" s="23"/>
      <c r="N1191" s="74"/>
      <c r="O1191" s="74"/>
      <c r="P1191" s="23"/>
      <c r="Q1191" s="23"/>
      <c r="R1191" s="23"/>
      <c r="S1191" s="74"/>
      <c r="T1191" s="74"/>
      <c r="U1191" s="74"/>
      <c r="V1191" s="23"/>
      <c r="W1191" s="23"/>
      <c r="X1191" s="23"/>
      <c r="Y1191" s="23"/>
      <c r="Z1191" s="4"/>
    </row>
    <row r="1192" spans="1:26" ht="23.25">
      <c r="A1192" s="4"/>
      <c r="B1192" s="51"/>
      <c r="C1192" s="51"/>
      <c r="D1192" s="51"/>
      <c r="E1192" s="51"/>
      <c r="F1192" s="51"/>
      <c r="G1192" s="51"/>
      <c r="H1192" s="51" t="s">
        <v>327</v>
      </c>
      <c r="I1192" s="64"/>
      <c r="J1192" s="53" t="s">
        <v>123</v>
      </c>
      <c r="K1192" s="54"/>
      <c r="L1192" s="74"/>
      <c r="M1192" s="23"/>
      <c r="N1192" s="74"/>
      <c r="O1192" s="74"/>
      <c r="P1192" s="23"/>
      <c r="Q1192" s="23"/>
      <c r="R1192" s="23"/>
      <c r="S1192" s="74"/>
      <c r="T1192" s="74"/>
      <c r="U1192" s="74"/>
      <c r="V1192" s="23"/>
      <c r="W1192" s="23"/>
      <c r="X1192" s="23"/>
      <c r="Y1192" s="23"/>
      <c r="Z1192" s="4"/>
    </row>
    <row r="1193" spans="1:26" ht="23.25">
      <c r="A1193" s="4"/>
      <c r="B1193" s="57"/>
      <c r="C1193" s="58"/>
      <c r="D1193" s="58"/>
      <c r="E1193" s="58"/>
      <c r="F1193" s="58"/>
      <c r="G1193" s="58"/>
      <c r="H1193" s="58"/>
      <c r="I1193" s="53"/>
      <c r="J1193" s="53" t="s">
        <v>328</v>
      </c>
      <c r="K1193" s="54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4"/>
    </row>
    <row r="1194" spans="1:26" ht="23.25">
      <c r="A1194" s="4"/>
      <c r="B1194" s="51"/>
      <c r="C1194" s="51"/>
      <c r="D1194" s="51"/>
      <c r="E1194" s="51"/>
      <c r="F1194" s="51"/>
      <c r="G1194" s="51"/>
      <c r="H1194" s="51"/>
      <c r="I1194" s="64"/>
      <c r="J1194" s="53" t="s">
        <v>49</v>
      </c>
      <c r="K1194" s="54"/>
      <c r="L1194" s="74">
        <v>5375.7</v>
      </c>
      <c r="M1194" s="23">
        <v>50</v>
      </c>
      <c r="N1194" s="74">
        <v>1907.9</v>
      </c>
      <c r="O1194" s="74"/>
      <c r="P1194" s="23"/>
      <c r="Q1194" s="23">
        <f>SUM(L1194:P1194)</f>
        <v>7333.6</v>
      </c>
      <c r="R1194" s="23"/>
      <c r="S1194" s="74"/>
      <c r="T1194" s="74"/>
      <c r="U1194" s="74"/>
      <c r="V1194" s="23">
        <f>SUM(R1194:U1194)</f>
        <v>0</v>
      </c>
      <c r="W1194" s="23">
        <f>SUM(Q1194+V1194)</f>
        <v>7333.6</v>
      </c>
      <c r="X1194" s="23">
        <f>(Q1194/W1194)*100</f>
        <v>100</v>
      </c>
      <c r="Y1194" s="23">
        <f>(V1194/W1194)*100</f>
        <v>0</v>
      </c>
      <c r="Z1194" s="4"/>
    </row>
    <row r="1195" spans="1:26" ht="23.25">
      <c r="A1195" s="4"/>
      <c r="B1195" s="51"/>
      <c r="C1195" s="51"/>
      <c r="D1195" s="51"/>
      <c r="E1195" s="51"/>
      <c r="F1195" s="51"/>
      <c r="G1195" s="51"/>
      <c r="H1195" s="51"/>
      <c r="I1195" s="64"/>
      <c r="J1195" s="53" t="s">
        <v>50</v>
      </c>
      <c r="K1195" s="54"/>
      <c r="L1195" s="74">
        <v>5593.1</v>
      </c>
      <c r="M1195" s="23">
        <v>68.1</v>
      </c>
      <c r="N1195" s="74">
        <v>3945.3</v>
      </c>
      <c r="O1195" s="74"/>
      <c r="P1195" s="23"/>
      <c r="Q1195" s="23">
        <f>SUM(L1195:P1195)</f>
        <v>9606.5</v>
      </c>
      <c r="R1195" s="23"/>
      <c r="S1195" s="74"/>
      <c r="T1195" s="74"/>
      <c r="U1195" s="74"/>
      <c r="V1195" s="23">
        <f>SUM(R1195:U1195)</f>
        <v>0</v>
      </c>
      <c r="W1195" s="23">
        <f>SUM(Q1195+V1195)</f>
        <v>9606.5</v>
      </c>
      <c r="X1195" s="23">
        <f>(Q1195/W1195)*100</f>
        <v>100</v>
      </c>
      <c r="Y1195" s="23">
        <f>(V1195/W1195)*100</f>
        <v>0</v>
      </c>
      <c r="Z1195" s="4"/>
    </row>
    <row r="1196" spans="1:26" ht="23.25">
      <c r="A1196" s="4"/>
      <c r="B1196" s="51"/>
      <c r="C1196" s="51"/>
      <c r="D1196" s="51"/>
      <c r="E1196" s="51"/>
      <c r="F1196" s="51"/>
      <c r="G1196" s="51"/>
      <c r="H1196" s="51"/>
      <c r="I1196" s="64"/>
      <c r="J1196" s="53" t="s">
        <v>51</v>
      </c>
      <c r="K1196" s="54"/>
      <c r="L1196" s="74">
        <v>5517.8</v>
      </c>
      <c r="M1196" s="23">
        <v>48.4</v>
      </c>
      <c r="N1196" s="74">
        <v>1933.2</v>
      </c>
      <c r="O1196" s="74"/>
      <c r="P1196" s="23"/>
      <c r="Q1196" s="23">
        <f>SUM(L1196:P1196)</f>
        <v>7499.4</v>
      </c>
      <c r="R1196" s="23"/>
      <c r="S1196" s="74"/>
      <c r="T1196" s="74"/>
      <c r="U1196" s="74"/>
      <c r="V1196" s="23">
        <f>SUM(R1196:U1196)</f>
        <v>0</v>
      </c>
      <c r="W1196" s="23">
        <f>SUM(Q1196+V1196)</f>
        <v>7499.4</v>
      </c>
      <c r="X1196" s="23">
        <f>(Q1196/W1196)*100</f>
        <v>100</v>
      </c>
      <c r="Y1196" s="23">
        <f>(V1196/W1196)*100</f>
        <v>0</v>
      </c>
      <c r="Z1196" s="4"/>
    </row>
    <row r="1197" spans="1:26" ht="23.25">
      <c r="A1197" s="4"/>
      <c r="B1197" s="51"/>
      <c r="C1197" s="51"/>
      <c r="D1197" s="51"/>
      <c r="E1197" s="51"/>
      <c r="F1197" s="51"/>
      <c r="G1197" s="51"/>
      <c r="H1197" s="51"/>
      <c r="I1197" s="64"/>
      <c r="J1197" s="53" t="s">
        <v>52</v>
      </c>
      <c r="K1197" s="54"/>
      <c r="L1197" s="74">
        <f>(L1196/L1194)*100</f>
        <v>102.64337667652586</v>
      </c>
      <c r="M1197" s="23">
        <f>(M1196/M1194)*100</f>
        <v>96.8</v>
      </c>
      <c r="N1197" s="74">
        <f>(N1196/N1194)*100</f>
        <v>101.32606530740604</v>
      </c>
      <c r="O1197" s="74"/>
      <c r="P1197" s="23"/>
      <c r="Q1197" s="23">
        <f>(Q1196/Q1194)*100</f>
        <v>102.26082687902259</v>
      </c>
      <c r="R1197" s="23"/>
      <c r="S1197" s="74"/>
      <c r="T1197" s="74"/>
      <c r="U1197" s="74"/>
      <c r="V1197" s="23"/>
      <c r="W1197" s="23">
        <f>(W1196/W1194)*100</f>
        <v>102.26082687902259</v>
      </c>
      <c r="X1197" s="23"/>
      <c r="Y1197" s="23"/>
      <c r="Z1197" s="4"/>
    </row>
    <row r="1198" spans="1:26" ht="23.25">
      <c r="A1198" s="4"/>
      <c r="B1198" s="51"/>
      <c r="C1198" s="51"/>
      <c r="D1198" s="51"/>
      <c r="E1198" s="51"/>
      <c r="F1198" s="51"/>
      <c r="G1198" s="51"/>
      <c r="H1198" s="51"/>
      <c r="I1198" s="64"/>
      <c r="J1198" s="53" t="s">
        <v>53</v>
      </c>
      <c r="K1198" s="54"/>
      <c r="L1198" s="74">
        <f>(L1196/L1195)*100</f>
        <v>98.65369830684236</v>
      </c>
      <c r="M1198" s="23">
        <f>(M1196/M1195)*100</f>
        <v>71.071953010279</v>
      </c>
      <c r="N1198" s="74">
        <f>(N1196/N1195)*100</f>
        <v>49.00007603984488</v>
      </c>
      <c r="O1198" s="74"/>
      <c r="P1198" s="23"/>
      <c r="Q1198" s="23">
        <f>(Q1196/Q1195)*100</f>
        <v>78.06589288502576</v>
      </c>
      <c r="R1198" s="23"/>
      <c r="S1198" s="74"/>
      <c r="T1198" s="74"/>
      <c r="U1198" s="74"/>
      <c r="V1198" s="23"/>
      <c r="W1198" s="23">
        <f>(W1196/W1195)*100</f>
        <v>78.06589288502576</v>
      </c>
      <c r="X1198" s="23"/>
      <c r="Y1198" s="23"/>
      <c r="Z1198" s="4"/>
    </row>
    <row r="1199" spans="1:26" ht="23.25">
      <c r="A1199" s="4"/>
      <c r="B1199" s="51"/>
      <c r="C1199" s="51"/>
      <c r="D1199" s="51"/>
      <c r="E1199" s="51"/>
      <c r="F1199" s="51"/>
      <c r="G1199" s="51"/>
      <c r="H1199" s="51"/>
      <c r="I1199" s="64"/>
      <c r="J1199" s="53"/>
      <c r="K1199" s="54"/>
      <c r="L1199" s="74"/>
      <c r="M1199" s="23"/>
      <c r="N1199" s="74"/>
      <c r="O1199" s="74"/>
      <c r="P1199" s="23"/>
      <c r="Q1199" s="23"/>
      <c r="R1199" s="23"/>
      <c r="S1199" s="74"/>
      <c r="T1199" s="74"/>
      <c r="U1199" s="74"/>
      <c r="V1199" s="23"/>
      <c r="W1199" s="23"/>
      <c r="X1199" s="23"/>
      <c r="Y1199" s="23"/>
      <c r="Z1199" s="4"/>
    </row>
    <row r="1200" spans="1:26" ht="23.25">
      <c r="A1200" s="4"/>
      <c r="B1200" s="51"/>
      <c r="C1200" s="51"/>
      <c r="D1200" s="51"/>
      <c r="E1200" s="51"/>
      <c r="F1200" s="51"/>
      <c r="G1200" s="51"/>
      <c r="H1200" s="51" t="s">
        <v>329</v>
      </c>
      <c r="I1200" s="64"/>
      <c r="J1200" s="53" t="s">
        <v>330</v>
      </c>
      <c r="K1200" s="54"/>
      <c r="L1200" s="74"/>
      <c r="M1200" s="23"/>
      <c r="N1200" s="74"/>
      <c r="O1200" s="74"/>
      <c r="P1200" s="23"/>
      <c r="Q1200" s="23"/>
      <c r="R1200" s="23"/>
      <c r="S1200" s="74"/>
      <c r="T1200" s="74"/>
      <c r="U1200" s="74"/>
      <c r="V1200" s="23"/>
      <c r="W1200" s="23"/>
      <c r="X1200" s="23"/>
      <c r="Y1200" s="23"/>
      <c r="Z1200" s="4"/>
    </row>
    <row r="1201" spans="1:26" ht="23.25">
      <c r="A1201" s="4"/>
      <c r="B1201" s="51"/>
      <c r="C1201" s="51"/>
      <c r="D1201" s="51"/>
      <c r="E1201" s="51"/>
      <c r="F1201" s="51"/>
      <c r="G1201" s="51"/>
      <c r="H1201" s="51"/>
      <c r="I1201" s="64"/>
      <c r="J1201" s="53" t="s">
        <v>331</v>
      </c>
      <c r="K1201" s="54"/>
      <c r="L1201" s="74"/>
      <c r="M1201" s="23"/>
      <c r="N1201" s="74"/>
      <c r="O1201" s="74"/>
      <c r="P1201" s="23"/>
      <c r="Q1201" s="23"/>
      <c r="R1201" s="23"/>
      <c r="S1201" s="74"/>
      <c r="T1201" s="74"/>
      <c r="U1201" s="74"/>
      <c r="V1201" s="23"/>
      <c r="W1201" s="23"/>
      <c r="X1201" s="23"/>
      <c r="Y1201" s="23"/>
      <c r="Z1201" s="4"/>
    </row>
    <row r="1202" spans="1:26" ht="23.25">
      <c r="A1202" s="4"/>
      <c r="B1202" s="57"/>
      <c r="C1202" s="58"/>
      <c r="D1202" s="58"/>
      <c r="E1202" s="58"/>
      <c r="F1202" s="58"/>
      <c r="G1202" s="58"/>
      <c r="H1202" s="58"/>
      <c r="I1202" s="53"/>
      <c r="J1202" s="53" t="s">
        <v>49</v>
      </c>
      <c r="K1202" s="54"/>
      <c r="L1202" s="21">
        <v>3836.7</v>
      </c>
      <c r="M1202" s="21">
        <v>12</v>
      </c>
      <c r="N1202" s="21">
        <v>101767.4</v>
      </c>
      <c r="O1202" s="21"/>
      <c r="P1202" s="21"/>
      <c r="Q1202" s="21">
        <f>SUM(L1202:P1202)</f>
        <v>105616.09999999999</v>
      </c>
      <c r="R1202" s="21"/>
      <c r="S1202" s="21"/>
      <c r="T1202" s="21"/>
      <c r="U1202" s="21"/>
      <c r="V1202" s="21">
        <f>SUM(R1202:U1202)</f>
        <v>0</v>
      </c>
      <c r="W1202" s="21">
        <f>SUM(Q1202+V1202)</f>
        <v>105616.09999999999</v>
      </c>
      <c r="X1202" s="21">
        <f>(Q1202/W1202)*100</f>
        <v>100</v>
      </c>
      <c r="Y1202" s="21">
        <f>(V1202/W1202)*100</f>
        <v>0</v>
      </c>
      <c r="Z1202" s="4"/>
    </row>
    <row r="1203" spans="1:26" ht="23.25">
      <c r="A1203" s="4"/>
      <c r="B1203" s="51"/>
      <c r="C1203" s="51"/>
      <c r="D1203" s="51"/>
      <c r="E1203" s="51"/>
      <c r="F1203" s="51"/>
      <c r="G1203" s="51"/>
      <c r="H1203" s="51"/>
      <c r="I1203" s="64"/>
      <c r="J1203" s="53" t="s">
        <v>50</v>
      </c>
      <c r="K1203" s="54"/>
      <c r="L1203" s="74">
        <v>4036.2</v>
      </c>
      <c r="M1203" s="23">
        <v>28</v>
      </c>
      <c r="N1203" s="74">
        <v>88998.2</v>
      </c>
      <c r="O1203" s="74"/>
      <c r="P1203" s="23"/>
      <c r="Q1203" s="23">
        <f>SUM(L1203:P1203)</f>
        <v>93062.4</v>
      </c>
      <c r="R1203" s="23"/>
      <c r="S1203" s="74">
        <v>21048.4</v>
      </c>
      <c r="T1203" s="74"/>
      <c r="U1203" s="74"/>
      <c r="V1203" s="23">
        <f>SUM(R1203:U1203)</f>
        <v>21048.4</v>
      </c>
      <c r="W1203" s="23">
        <f>SUM(Q1203+V1203)</f>
        <v>114110.79999999999</v>
      </c>
      <c r="X1203" s="23">
        <f>(Q1203/W1203)*100</f>
        <v>81.55441903833818</v>
      </c>
      <c r="Y1203" s="23">
        <f>(V1203/W1203)*100</f>
        <v>18.445580961661825</v>
      </c>
      <c r="Z1203" s="4"/>
    </row>
    <row r="1204" spans="1:26" ht="23.25">
      <c r="A1204" s="4"/>
      <c r="B1204" s="51"/>
      <c r="C1204" s="51"/>
      <c r="D1204" s="51"/>
      <c r="E1204" s="51"/>
      <c r="F1204" s="51"/>
      <c r="G1204" s="51"/>
      <c r="H1204" s="51"/>
      <c r="I1204" s="64"/>
      <c r="J1204" s="53" t="s">
        <v>51</v>
      </c>
      <c r="K1204" s="54"/>
      <c r="L1204" s="74">
        <v>3944.2</v>
      </c>
      <c r="M1204" s="23">
        <v>14.9</v>
      </c>
      <c r="N1204" s="74">
        <v>88808</v>
      </c>
      <c r="O1204" s="74"/>
      <c r="P1204" s="23"/>
      <c r="Q1204" s="23">
        <f>SUM(L1204:P1204)</f>
        <v>92767.1</v>
      </c>
      <c r="R1204" s="23"/>
      <c r="S1204" s="74">
        <v>20983.7</v>
      </c>
      <c r="T1204" s="74"/>
      <c r="U1204" s="74"/>
      <c r="V1204" s="23">
        <f>SUM(R1204:U1204)</f>
        <v>20983.7</v>
      </c>
      <c r="W1204" s="23">
        <f>SUM(Q1204+V1204)</f>
        <v>113750.8</v>
      </c>
      <c r="X1204" s="23">
        <f>(Q1204/W1204)*100</f>
        <v>81.55292094649005</v>
      </c>
      <c r="Y1204" s="23">
        <f>(V1204/W1204)*100</f>
        <v>18.447079053509956</v>
      </c>
      <c r="Z1204" s="4"/>
    </row>
    <row r="1205" spans="1:26" ht="23.25">
      <c r="A1205" s="4"/>
      <c r="B1205" s="51"/>
      <c r="C1205" s="51"/>
      <c r="D1205" s="51"/>
      <c r="E1205" s="51"/>
      <c r="F1205" s="51"/>
      <c r="G1205" s="51"/>
      <c r="H1205" s="51"/>
      <c r="I1205" s="64"/>
      <c r="J1205" s="53" t="s">
        <v>52</v>
      </c>
      <c r="K1205" s="54"/>
      <c r="L1205" s="74">
        <f>(L1204/L1202)*100</f>
        <v>102.80188703834024</v>
      </c>
      <c r="M1205" s="23">
        <f>(M1204/M1202)*100</f>
        <v>124.16666666666667</v>
      </c>
      <c r="N1205" s="74">
        <f>(N1204/N1202)*100</f>
        <v>87.26566660836377</v>
      </c>
      <c r="O1205" s="74"/>
      <c r="P1205" s="23"/>
      <c r="Q1205" s="23">
        <f>(Q1204/Q1202)*100</f>
        <v>87.83424118103207</v>
      </c>
      <c r="R1205" s="23"/>
      <c r="S1205" s="74"/>
      <c r="T1205" s="74"/>
      <c r="U1205" s="74"/>
      <c r="V1205" s="23"/>
      <c r="W1205" s="23">
        <f>(W1204/W1202)*100</f>
        <v>107.70214010932047</v>
      </c>
      <c r="X1205" s="23"/>
      <c r="Y1205" s="23"/>
      <c r="Z1205" s="4"/>
    </row>
    <row r="1206" spans="1:26" ht="23.25">
      <c r="A1206" s="4"/>
      <c r="B1206" s="51"/>
      <c r="C1206" s="51"/>
      <c r="D1206" s="51"/>
      <c r="E1206" s="51"/>
      <c r="F1206" s="51"/>
      <c r="G1206" s="51"/>
      <c r="H1206" s="51"/>
      <c r="I1206" s="64"/>
      <c r="J1206" s="53" t="s">
        <v>53</v>
      </c>
      <c r="K1206" s="54"/>
      <c r="L1206" s="74">
        <f>(L1204/L1203)*100</f>
        <v>97.72062831376047</v>
      </c>
      <c r="M1206" s="23">
        <f aca="true" t="shared" si="102" ref="M1206:W1206">(M1204/M1203)*100</f>
        <v>53.214285714285715</v>
      </c>
      <c r="N1206" s="74">
        <f t="shared" si="102"/>
        <v>99.7862878125625</v>
      </c>
      <c r="O1206" s="74"/>
      <c r="P1206" s="23"/>
      <c r="Q1206" s="23">
        <f t="shared" si="102"/>
        <v>99.68268602572039</v>
      </c>
      <c r="R1206" s="23"/>
      <c r="S1206" s="74">
        <f t="shared" si="102"/>
        <v>99.69261321525626</v>
      </c>
      <c r="T1206" s="74"/>
      <c r="U1206" s="74"/>
      <c r="V1206" s="23">
        <f t="shared" si="102"/>
        <v>99.69261321525626</v>
      </c>
      <c r="W1206" s="23">
        <f t="shared" si="102"/>
        <v>99.68451715350345</v>
      </c>
      <c r="X1206" s="23"/>
      <c r="Y1206" s="23"/>
      <c r="Z1206" s="4"/>
    </row>
    <row r="1207" spans="1:26" ht="23.25">
      <c r="A1207" s="4"/>
      <c r="B1207" s="57"/>
      <c r="C1207" s="57"/>
      <c r="D1207" s="57"/>
      <c r="E1207" s="57"/>
      <c r="F1207" s="57"/>
      <c r="G1207" s="57"/>
      <c r="H1207" s="57"/>
      <c r="I1207" s="64"/>
      <c r="J1207" s="53"/>
      <c r="K1207" s="54"/>
      <c r="L1207" s="74"/>
      <c r="M1207" s="23"/>
      <c r="N1207" s="74"/>
      <c r="O1207" s="74"/>
      <c r="P1207" s="23"/>
      <c r="Q1207" s="23"/>
      <c r="R1207" s="23"/>
      <c r="S1207" s="74"/>
      <c r="T1207" s="74"/>
      <c r="U1207" s="74"/>
      <c r="V1207" s="23"/>
      <c r="W1207" s="23"/>
      <c r="X1207" s="23"/>
      <c r="Y1207" s="23"/>
      <c r="Z1207" s="4"/>
    </row>
    <row r="1208" spans="1:26" ht="23.25">
      <c r="A1208" s="4"/>
      <c r="B1208" s="57"/>
      <c r="C1208" s="58"/>
      <c r="D1208" s="58"/>
      <c r="E1208" s="58"/>
      <c r="F1208" s="58"/>
      <c r="G1208" s="58"/>
      <c r="H1208" s="58" t="s">
        <v>135</v>
      </c>
      <c r="I1208" s="53"/>
      <c r="J1208" s="53" t="s">
        <v>136</v>
      </c>
      <c r="K1208" s="54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4"/>
    </row>
    <row r="1209" spans="1:26" ht="23.25">
      <c r="A1209" s="4"/>
      <c r="B1209" s="57"/>
      <c r="C1209" s="57"/>
      <c r="D1209" s="57"/>
      <c r="E1209" s="57"/>
      <c r="F1209" s="57"/>
      <c r="G1209" s="57"/>
      <c r="H1209" s="57"/>
      <c r="I1209" s="64"/>
      <c r="J1209" s="53" t="s">
        <v>137</v>
      </c>
      <c r="K1209" s="54"/>
      <c r="L1209" s="74"/>
      <c r="M1209" s="23"/>
      <c r="N1209" s="74"/>
      <c r="O1209" s="74"/>
      <c r="P1209" s="23"/>
      <c r="Q1209" s="23"/>
      <c r="R1209" s="23"/>
      <c r="S1209" s="74"/>
      <c r="T1209" s="74"/>
      <c r="U1209" s="74"/>
      <c r="V1209" s="23"/>
      <c r="W1209" s="23"/>
      <c r="X1209" s="23"/>
      <c r="Y1209" s="23"/>
      <c r="Z1209" s="4"/>
    </row>
    <row r="1210" spans="1:26" ht="23.25">
      <c r="A1210" s="4"/>
      <c r="B1210" s="57"/>
      <c r="C1210" s="57"/>
      <c r="D1210" s="57"/>
      <c r="E1210" s="57"/>
      <c r="F1210" s="57"/>
      <c r="G1210" s="57"/>
      <c r="H1210" s="57"/>
      <c r="I1210" s="64"/>
      <c r="J1210" s="53" t="s">
        <v>49</v>
      </c>
      <c r="K1210" s="54"/>
      <c r="L1210" s="74">
        <v>2702.4</v>
      </c>
      <c r="M1210" s="23">
        <v>12</v>
      </c>
      <c r="N1210" s="74">
        <v>12</v>
      </c>
      <c r="O1210" s="74"/>
      <c r="P1210" s="23"/>
      <c r="Q1210" s="23">
        <f>SUM(L1210:P1210)</f>
        <v>2726.4</v>
      </c>
      <c r="R1210" s="23"/>
      <c r="S1210" s="74"/>
      <c r="T1210" s="74"/>
      <c r="U1210" s="74"/>
      <c r="V1210" s="23">
        <f>SUM(R1210:U1210)</f>
        <v>0</v>
      </c>
      <c r="W1210" s="23">
        <f>SUM(Q1210+V1210)</f>
        <v>2726.4</v>
      </c>
      <c r="X1210" s="23">
        <f>(Q1210/W1210)*100</f>
        <v>100</v>
      </c>
      <c r="Y1210" s="23">
        <f>(V1210/W1210)*100</f>
        <v>0</v>
      </c>
      <c r="Z1210" s="4"/>
    </row>
    <row r="1211" spans="1:26" ht="23.25">
      <c r="A1211" s="4"/>
      <c r="B1211" s="57"/>
      <c r="C1211" s="57"/>
      <c r="D1211" s="57"/>
      <c r="E1211" s="57"/>
      <c r="F1211" s="57"/>
      <c r="G1211" s="57"/>
      <c r="H1211" s="57"/>
      <c r="I1211" s="64"/>
      <c r="J1211" s="53" t="s">
        <v>50</v>
      </c>
      <c r="K1211" s="54"/>
      <c r="L1211" s="74">
        <v>2897.2</v>
      </c>
      <c r="M1211" s="23">
        <v>15.4</v>
      </c>
      <c r="N1211" s="74">
        <v>12.5</v>
      </c>
      <c r="O1211" s="74"/>
      <c r="P1211" s="23"/>
      <c r="Q1211" s="23">
        <f>SUM(L1211:P1211)</f>
        <v>2925.1</v>
      </c>
      <c r="R1211" s="23"/>
      <c r="S1211" s="74"/>
      <c r="T1211" s="74"/>
      <c r="U1211" s="74"/>
      <c r="V1211" s="23">
        <f>SUM(R1211:U1211)</f>
        <v>0</v>
      </c>
      <c r="W1211" s="23">
        <f>SUM(Q1211+V1211)</f>
        <v>2925.1</v>
      </c>
      <c r="X1211" s="23">
        <f>(Q1211/W1211)*100</f>
        <v>100</v>
      </c>
      <c r="Y1211" s="23">
        <f>(V1211/W1211)*100</f>
        <v>0</v>
      </c>
      <c r="Z1211" s="4"/>
    </row>
    <row r="1212" spans="1:26" ht="23.25">
      <c r="A1212" s="4"/>
      <c r="B1212" s="57"/>
      <c r="C1212" s="57"/>
      <c r="D1212" s="57"/>
      <c r="E1212" s="57"/>
      <c r="F1212" s="57"/>
      <c r="G1212" s="57"/>
      <c r="H1212" s="57"/>
      <c r="I1212" s="64"/>
      <c r="J1212" s="53" t="s">
        <v>51</v>
      </c>
      <c r="K1212" s="54"/>
      <c r="L1212" s="74">
        <v>2803</v>
      </c>
      <c r="M1212" s="23">
        <v>4.8</v>
      </c>
      <c r="N1212" s="74">
        <v>0.4</v>
      </c>
      <c r="O1212" s="74"/>
      <c r="P1212" s="23"/>
      <c r="Q1212" s="23">
        <f>SUM(L1212:P1212)</f>
        <v>2808.2000000000003</v>
      </c>
      <c r="R1212" s="23"/>
      <c r="S1212" s="74"/>
      <c r="T1212" s="74"/>
      <c r="U1212" s="74"/>
      <c r="V1212" s="23">
        <f>SUM(R1212:U1212)</f>
        <v>0</v>
      </c>
      <c r="W1212" s="23">
        <f>SUM(Q1212+V1212)</f>
        <v>2808.2000000000003</v>
      </c>
      <c r="X1212" s="23">
        <f>(Q1212/W1212)*100</f>
        <v>100</v>
      </c>
      <c r="Y1212" s="23">
        <f>(V1212/W1212)*100</f>
        <v>0</v>
      </c>
      <c r="Z1212" s="4"/>
    </row>
    <row r="1213" spans="1:26" ht="23.25">
      <c r="A1213" s="4"/>
      <c r="B1213" s="57"/>
      <c r="C1213" s="57"/>
      <c r="D1213" s="57"/>
      <c r="E1213" s="57"/>
      <c r="F1213" s="57"/>
      <c r="G1213" s="57"/>
      <c r="H1213" s="57"/>
      <c r="I1213" s="64"/>
      <c r="J1213" s="53" t="s">
        <v>52</v>
      </c>
      <c r="K1213" s="54"/>
      <c r="L1213" s="74">
        <f>(L1212/L1210)*100</f>
        <v>103.7226169330965</v>
      </c>
      <c r="M1213" s="23">
        <f>(M1212/M1210)*100</f>
        <v>40</v>
      </c>
      <c r="N1213" s="74">
        <f>(N1212/N1210)*100</f>
        <v>3.3333333333333335</v>
      </c>
      <c r="O1213" s="74"/>
      <c r="P1213" s="23"/>
      <c r="Q1213" s="23">
        <f>(Q1212/Q1210)*100</f>
        <v>103.00029342723005</v>
      </c>
      <c r="R1213" s="23"/>
      <c r="S1213" s="74"/>
      <c r="T1213" s="74"/>
      <c r="U1213" s="74"/>
      <c r="V1213" s="23"/>
      <c r="W1213" s="23">
        <f>(W1212/W1210)*100</f>
        <v>103.00029342723005</v>
      </c>
      <c r="X1213" s="23"/>
      <c r="Y1213" s="23"/>
      <c r="Z1213" s="4"/>
    </row>
    <row r="1214" spans="1:26" ht="23.25">
      <c r="A1214" s="4"/>
      <c r="B1214" s="57"/>
      <c r="C1214" s="57"/>
      <c r="D1214" s="57"/>
      <c r="E1214" s="57"/>
      <c r="F1214" s="57"/>
      <c r="G1214" s="57"/>
      <c r="H1214" s="57"/>
      <c r="I1214" s="64"/>
      <c r="J1214" s="53" t="s">
        <v>53</v>
      </c>
      <c r="K1214" s="54"/>
      <c r="L1214" s="74">
        <f>(L1212/L1211)*100</f>
        <v>96.7485848405357</v>
      </c>
      <c r="M1214" s="23">
        <f>(M1212/M1211)*100</f>
        <v>31.16883116883117</v>
      </c>
      <c r="N1214" s="74">
        <f>(N1212/N1211)*100</f>
        <v>3.2</v>
      </c>
      <c r="O1214" s="74"/>
      <c r="P1214" s="23"/>
      <c r="Q1214" s="23">
        <f>(Q1212/Q1211)*100</f>
        <v>96.00355543400227</v>
      </c>
      <c r="R1214" s="23"/>
      <c r="S1214" s="74"/>
      <c r="T1214" s="74"/>
      <c r="U1214" s="74"/>
      <c r="V1214" s="23"/>
      <c r="W1214" s="23">
        <f>(W1212/W1211)*100</f>
        <v>96.00355543400227</v>
      </c>
      <c r="X1214" s="23"/>
      <c r="Y1214" s="23"/>
      <c r="Z1214" s="4"/>
    </row>
    <row r="1215" spans="1:26" ht="23.25">
      <c r="A1215" s="4"/>
      <c r="B1215" s="65"/>
      <c r="C1215" s="65"/>
      <c r="D1215" s="65"/>
      <c r="E1215" s="65"/>
      <c r="F1215" s="65"/>
      <c r="G1215" s="65"/>
      <c r="H1215" s="65"/>
      <c r="I1215" s="66"/>
      <c r="J1215" s="62"/>
      <c r="K1215" s="63"/>
      <c r="L1215" s="75"/>
      <c r="M1215" s="76"/>
      <c r="N1215" s="75"/>
      <c r="O1215" s="75"/>
      <c r="P1215" s="76"/>
      <c r="Q1215" s="76"/>
      <c r="R1215" s="76"/>
      <c r="S1215" s="75"/>
      <c r="T1215" s="75"/>
      <c r="U1215" s="75"/>
      <c r="V1215" s="76"/>
      <c r="W1215" s="76"/>
      <c r="X1215" s="76"/>
      <c r="Y1215" s="76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422</v>
      </c>
      <c r="Z1217" s="4"/>
    </row>
    <row r="1218" spans="1:26" ht="23.25">
      <c r="A1218" s="4"/>
      <c r="B1218" s="67" t="s">
        <v>40</v>
      </c>
      <c r="C1218" s="68"/>
      <c r="D1218" s="68"/>
      <c r="E1218" s="68"/>
      <c r="F1218" s="68"/>
      <c r="G1218" s="68"/>
      <c r="H1218" s="69"/>
      <c r="I1218" s="10"/>
      <c r="J1218" s="11"/>
      <c r="K1218" s="12"/>
      <c r="L1218" s="13" t="s">
        <v>1</v>
      </c>
      <c r="M1218" s="13"/>
      <c r="N1218" s="13"/>
      <c r="O1218" s="13"/>
      <c r="P1218" s="13"/>
      <c r="Q1218" s="13"/>
      <c r="R1218" s="14" t="s">
        <v>2</v>
      </c>
      <c r="S1218" s="13"/>
      <c r="T1218" s="13"/>
      <c r="U1218" s="13"/>
      <c r="V1218" s="15"/>
      <c r="W1218" s="13" t="s">
        <v>42</v>
      </c>
      <c r="X1218" s="13"/>
      <c r="Y1218" s="16"/>
      <c r="Z1218" s="4"/>
    </row>
    <row r="1219" spans="1:26" ht="23.25">
      <c r="A1219" s="4"/>
      <c r="B1219" s="17" t="s">
        <v>41</v>
      </c>
      <c r="C1219" s="18"/>
      <c r="D1219" s="18"/>
      <c r="E1219" s="18"/>
      <c r="F1219" s="18"/>
      <c r="G1219" s="18"/>
      <c r="H1219" s="70"/>
      <c r="I1219" s="19"/>
      <c r="J1219" s="20"/>
      <c r="K1219" s="21"/>
      <c r="L1219" s="22"/>
      <c r="M1219" s="23"/>
      <c r="N1219" s="24"/>
      <c r="O1219" s="25" t="s">
        <v>3</v>
      </c>
      <c r="P1219" s="26"/>
      <c r="Q1219" s="27"/>
      <c r="R1219" s="28" t="s">
        <v>3</v>
      </c>
      <c r="S1219" s="24"/>
      <c r="T1219" s="22"/>
      <c r="U1219" s="29"/>
      <c r="V1219" s="27"/>
      <c r="W1219" s="27"/>
      <c r="X1219" s="30" t="s">
        <v>4</v>
      </c>
      <c r="Y1219" s="31"/>
      <c r="Z1219" s="4"/>
    </row>
    <row r="1220" spans="1:26" ht="23.25">
      <c r="A1220" s="4"/>
      <c r="B1220" s="19"/>
      <c r="C1220" s="32"/>
      <c r="D1220" s="32"/>
      <c r="E1220" s="32"/>
      <c r="F1220" s="33"/>
      <c r="G1220" s="32"/>
      <c r="H1220" s="19"/>
      <c r="I1220" s="19"/>
      <c r="J1220" s="5" t="s">
        <v>5</v>
      </c>
      <c r="K1220" s="21"/>
      <c r="L1220" s="34" t="s">
        <v>6</v>
      </c>
      <c r="M1220" s="35" t="s">
        <v>7</v>
      </c>
      <c r="N1220" s="36" t="s">
        <v>6</v>
      </c>
      <c r="O1220" s="34" t="s">
        <v>8</v>
      </c>
      <c r="P1220" s="26" t="s">
        <v>9</v>
      </c>
      <c r="Q1220" s="23"/>
      <c r="R1220" s="37" t="s">
        <v>8</v>
      </c>
      <c r="S1220" s="35" t="s">
        <v>10</v>
      </c>
      <c r="T1220" s="34" t="s">
        <v>11</v>
      </c>
      <c r="U1220" s="29" t="s">
        <v>12</v>
      </c>
      <c r="V1220" s="27"/>
      <c r="W1220" s="27"/>
      <c r="X1220" s="27"/>
      <c r="Y1220" s="35"/>
      <c r="Z1220" s="4"/>
    </row>
    <row r="1221" spans="1:26" ht="23.25">
      <c r="A1221" s="4"/>
      <c r="B1221" s="38" t="s">
        <v>31</v>
      </c>
      <c r="C1221" s="38" t="s">
        <v>32</v>
      </c>
      <c r="D1221" s="38" t="s">
        <v>33</v>
      </c>
      <c r="E1221" s="38" t="s">
        <v>34</v>
      </c>
      <c r="F1221" s="38" t="s">
        <v>35</v>
      </c>
      <c r="G1221" s="38" t="s">
        <v>36</v>
      </c>
      <c r="H1221" s="38" t="s">
        <v>39</v>
      </c>
      <c r="I1221" s="19"/>
      <c r="J1221" s="39"/>
      <c r="K1221" s="21"/>
      <c r="L1221" s="34" t="s">
        <v>13</v>
      </c>
      <c r="M1221" s="35" t="s">
        <v>14</v>
      </c>
      <c r="N1221" s="36" t="s">
        <v>15</v>
      </c>
      <c r="O1221" s="34" t="s">
        <v>16</v>
      </c>
      <c r="P1221" s="26" t="s">
        <v>17</v>
      </c>
      <c r="Q1221" s="35" t="s">
        <v>18</v>
      </c>
      <c r="R1221" s="37" t="s">
        <v>16</v>
      </c>
      <c r="S1221" s="35" t="s">
        <v>19</v>
      </c>
      <c r="T1221" s="34" t="s">
        <v>20</v>
      </c>
      <c r="U1221" s="29" t="s">
        <v>21</v>
      </c>
      <c r="V1221" s="26" t="s">
        <v>18</v>
      </c>
      <c r="W1221" s="26" t="s">
        <v>22</v>
      </c>
      <c r="X1221" s="26" t="s">
        <v>23</v>
      </c>
      <c r="Y1221" s="35" t="s">
        <v>24</v>
      </c>
      <c r="Z1221" s="4"/>
    </row>
    <row r="1222" spans="1:26" ht="23.25">
      <c r="A1222" s="4"/>
      <c r="B1222" s="40"/>
      <c r="C1222" s="40"/>
      <c r="D1222" s="40"/>
      <c r="E1222" s="40"/>
      <c r="F1222" s="40"/>
      <c r="G1222" s="40"/>
      <c r="H1222" s="40"/>
      <c r="I1222" s="40"/>
      <c r="J1222" s="41"/>
      <c r="K1222" s="42"/>
      <c r="L1222" s="43"/>
      <c r="M1222" s="44"/>
      <c r="N1222" s="45"/>
      <c r="O1222" s="46" t="s">
        <v>25</v>
      </c>
      <c r="P1222" s="47"/>
      <c r="Q1222" s="48"/>
      <c r="R1222" s="49" t="s">
        <v>25</v>
      </c>
      <c r="S1222" s="44" t="s">
        <v>26</v>
      </c>
      <c r="T1222" s="43"/>
      <c r="U1222" s="50" t="s">
        <v>27</v>
      </c>
      <c r="V1222" s="48"/>
      <c r="W1222" s="48"/>
      <c r="X1222" s="48"/>
      <c r="Y1222" s="49"/>
      <c r="Z1222" s="4"/>
    </row>
    <row r="1223" spans="1:26" ht="23.25">
      <c r="A1223" s="4"/>
      <c r="B1223" s="51"/>
      <c r="C1223" s="51"/>
      <c r="D1223" s="51"/>
      <c r="E1223" s="51"/>
      <c r="F1223" s="51"/>
      <c r="G1223" s="51"/>
      <c r="H1223" s="51"/>
      <c r="I1223" s="64"/>
      <c r="J1223" s="53"/>
      <c r="K1223" s="54"/>
      <c r="L1223" s="22"/>
      <c r="M1223" s="23"/>
      <c r="N1223" s="24"/>
      <c r="O1223" s="3"/>
      <c r="P1223" s="27"/>
      <c r="Q1223" s="27"/>
      <c r="R1223" s="23"/>
      <c r="S1223" s="24"/>
      <c r="T1223" s="22"/>
      <c r="U1223" s="73"/>
      <c r="V1223" s="27"/>
      <c r="W1223" s="27"/>
      <c r="X1223" s="27"/>
      <c r="Y1223" s="23"/>
      <c r="Z1223" s="4"/>
    </row>
    <row r="1224" spans="1:26" ht="23.25">
      <c r="A1224" s="4"/>
      <c r="B1224" s="51" t="s">
        <v>47</v>
      </c>
      <c r="C1224" s="51" t="s">
        <v>54</v>
      </c>
      <c r="D1224" s="51" t="s">
        <v>56</v>
      </c>
      <c r="E1224" s="51"/>
      <c r="F1224" s="51" t="s">
        <v>125</v>
      </c>
      <c r="G1224" s="51" t="s">
        <v>61</v>
      </c>
      <c r="H1224" s="51" t="s">
        <v>332</v>
      </c>
      <c r="I1224" s="64"/>
      <c r="J1224" s="55" t="s">
        <v>325</v>
      </c>
      <c r="K1224" s="56"/>
      <c r="L1224" s="74"/>
      <c r="M1224" s="74"/>
      <c r="N1224" s="74"/>
      <c r="O1224" s="74"/>
      <c r="P1224" s="74"/>
      <c r="Q1224" s="74"/>
      <c r="R1224" s="74"/>
      <c r="S1224" s="74"/>
      <c r="T1224" s="74"/>
      <c r="U1224" s="77"/>
      <c r="V1224" s="23"/>
      <c r="W1224" s="23"/>
      <c r="X1224" s="23"/>
      <c r="Y1224" s="23"/>
      <c r="Z1224" s="4"/>
    </row>
    <row r="1225" spans="1:26" ht="23.25">
      <c r="A1225" s="4"/>
      <c r="B1225" s="51"/>
      <c r="C1225" s="51"/>
      <c r="D1225" s="51"/>
      <c r="E1225" s="51"/>
      <c r="F1225" s="51"/>
      <c r="G1225" s="51"/>
      <c r="H1225" s="51"/>
      <c r="I1225" s="64"/>
      <c r="J1225" s="55" t="s">
        <v>333</v>
      </c>
      <c r="K1225" s="56"/>
      <c r="L1225" s="74"/>
      <c r="M1225" s="74"/>
      <c r="N1225" s="74"/>
      <c r="O1225" s="74"/>
      <c r="P1225" s="74"/>
      <c r="Q1225" s="74"/>
      <c r="R1225" s="74"/>
      <c r="S1225" s="74"/>
      <c r="T1225" s="74"/>
      <c r="U1225" s="74"/>
      <c r="V1225" s="23"/>
      <c r="W1225" s="23"/>
      <c r="X1225" s="23"/>
      <c r="Y1225" s="23"/>
      <c r="Z1225" s="4"/>
    </row>
    <row r="1226" spans="1:26" ht="23.25">
      <c r="A1226" s="4"/>
      <c r="B1226" s="51"/>
      <c r="C1226" s="51"/>
      <c r="D1226" s="51"/>
      <c r="E1226" s="51"/>
      <c r="F1226" s="51"/>
      <c r="G1226" s="51"/>
      <c r="H1226" s="51"/>
      <c r="I1226" s="64"/>
      <c r="J1226" s="53" t="s">
        <v>49</v>
      </c>
      <c r="K1226" s="54"/>
      <c r="L1226" s="74">
        <v>2793.5</v>
      </c>
      <c r="M1226" s="74">
        <v>12</v>
      </c>
      <c r="N1226" s="74">
        <v>12</v>
      </c>
      <c r="O1226" s="74"/>
      <c r="P1226" s="74"/>
      <c r="Q1226" s="23">
        <f>SUM(L1226:P1226)</f>
        <v>2817.5</v>
      </c>
      <c r="R1226" s="74"/>
      <c r="S1226" s="74"/>
      <c r="T1226" s="74"/>
      <c r="U1226" s="74"/>
      <c r="V1226" s="23">
        <f>SUM(R1226:U1226)</f>
        <v>0</v>
      </c>
      <c r="W1226" s="23">
        <f>SUM(Q1226+V1226)</f>
        <v>2817.5</v>
      </c>
      <c r="X1226" s="23">
        <f>(Q1226/W1226)*100</f>
        <v>100</v>
      </c>
      <c r="Y1226" s="23">
        <f>(V1226/W1226)*100</f>
        <v>0</v>
      </c>
      <c r="Z1226" s="4"/>
    </row>
    <row r="1227" spans="1:26" ht="23.25">
      <c r="A1227" s="4"/>
      <c r="B1227" s="51"/>
      <c r="C1227" s="51"/>
      <c r="D1227" s="51"/>
      <c r="E1227" s="51"/>
      <c r="F1227" s="51"/>
      <c r="G1227" s="51"/>
      <c r="H1227" s="51"/>
      <c r="I1227" s="64"/>
      <c r="J1227" s="53" t="s">
        <v>50</v>
      </c>
      <c r="K1227" s="54"/>
      <c r="L1227" s="74">
        <v>3015.3</v>
      </c>
      <c r="M1227" s="23">
        <v>26</v>
      </c>
      <c r="N1227" s="74">
        <v>13</v>
      </c>
      <c r="O1227" s="74"/>
      <c r="P1227" s="23"/>
      <c r="Q1227" s="23">
        <f>SUM(L1227:P1227)</f>
        <v>3054.3</v>
      </c>
      <c r="R1227" s="23"/>
      <c r="S1227" s="74"/>
      <c r="T1227" s="74"/>
      <c r="U1227" s="74"/>
      <c r="V1227" s="23">
        <f>SUM(R1227:U1227)</f>
        <v>0</v>
      </c>
      <c r="W1227" s="23">
        <f>SUM(Q1227+V1227)</f>
        <v>3054.3</v>
      </c>
      <c r="X1227" s="23">
        <f>(Q1227/W1227)*100</f>
        <v>100</v>
      </c>
      <c r="Y1227" s="23">
        <f>(V1227/W1227)*100</f>
        <v>0</v>
      </c>
      <c r="Z1227" s="4"/>
    </row>
    <row r="1228" spans="1:26" ht="23.25">
      <c r="A1228" s="4"/>
      <c r="B1228" s="51"/>
      <c r="C1228" s="51"/>
      <c r="D1228" s="51"/>
      <c r="E1228" s="51"/>
      <c r="F1228" s="51"/>
      <c r="G1228" s="51"/>
      <c r="H1228" s="51"/>
      <c r="I1228" s="64"/>
      <c r="J1228" s="53" t="s">
        <v>51</v>
      </c>
      <c r="K1228" s="54"/>
      <c r="L1228" s="74">
        <v>2893.3</v>
      </c>
      <c r="M1228" s="23">
        <v>12.6</v>
      </c>
      <c r="N1228" s="74">
        <v>0.5</v>
      </c>
      <c r="O1228" s="74"/>
      <c r="P1228" s="23"/>
      <c r="Q1228" s="23">
        <f>SUM(L1228:P1228)</f>
        <v>2906.4</v>
      </c>
      <c r="R1228" s="23"/>
      <c r="S1228" s="74"/>
      <c r="T1228" s="74"/>
      <c r="U1228" s="74"/>
      <c r="V1228" s="23">
        <f>SUM(R1228:U1228)</f>
        <v>0</v>
      </c>
      <c r="W1228" s="23">
        <f>SUM(Q1228+V1228)</f>
        <v>2906.4</v>
      </c>
      <c r="X1228" s="23">
        <f>(Q1228/W1228)*100</f>
        <v>100</v>
      </c>
      <c r="Y1228" s="23">
        <f>(V1228/W1228)*100</f>
        <v>0</v>
      </c>
      <c r="Z1228" s="4"/>
    </row>
    <row r="1229" spans="1:26" ht="23.25">
      <c r="A1229" s="4"/>
      <c r="B1229" s="51"/>
      <c r="C1229" s="51"/>
      <c r="D1229" s="51"/>
      <c r="E1229" s="51"/>
      <c r="F1229" s="51"/>
      <c r="G1229" s="51"/>
      <c r="H1229" s="51"/>
      <c r="I1229" s="64"/>
      <c r="J1229" s="53" t="s">
        <v>52</v>
      </c>
      <c r="K1229" s="54"/>
      <c r="L1229" s="74">
        <f>(L1228/L1226)*100</f>
        <v>103.57257920171827</v>
      </c>
      <c r="M1229" s="23">
        <f>(M1228/M1226)*100</f>
        <v>105</v>
      </c>
      <c r="N1229" s="74">
        <f>(N1228/N1226)*100</f>
        <v>4.166666666666666</v>
      </c>
      <c r="O1229" s="74"/>
      <c r="P1229" s="23"/>
      <c r="Q1229" s="23">
        <f>(Q1228/Q1226)*100</f>
        <v>103.15527950310559</v>
      </c>
      <c r="R1229" s="23"/>
      <c r="S1229" s="74"/>
      <c r="T1229" s="74"/>
      <c r="U1229" s="74"/>
      <c r="V1229" s="23"/>
      <c r="W1229" s="23">
        <f>(W1228/W1226)*100</f>
        <v>103.15527950310559</v>
      </c>
      <c r="X1229" s="23"/>
      <c r="Y1229" s="23"/>
      <c r="Z1229" s="4"/>
    </row>
    <row r="1230" spans="1:26" ht="23.25">
      <c r="A1230" s="4"/>
      <c r="B1230" s="51"/>
      <c r="C1230" s="51"/>
      <c r="D1230" s="51"/>
      <c r="E1230" s="51"/>
      <c r="F1230" s="51"/>
      <c r="G1230" s="51"/>
      <c r="H1230" s="51"/>
      <c r="I1230" s="64"/>
      <c r="J1230" s="53" t="s">
        <v>53</v>
      </c>
      <c r="K1230" s="54"/>
      <c r="L1230" s="74">
        <f>(L1228/L1227)*100</f>
        <v>95.95396809604351</v>
      </c>
      <c r="M1230" s="23">
        <f>(M1228/M1227)*100</f>
        <v>48.46153846153846</v>
      </c>
      <c r="N1230" s="74">
        <f>(N1228/N1227)*100</f>
        <v>3.8461538461538463</v>
      </c>
      <c r="O1230" s="74"/>
      <c r="P1230" s="23"/>
      <c r="Q1230" s="23">
        <f>(Q1228/Q1227)*100</f>
        <v>95.15764659660151</v>
      </c>
      <c r="R1230" s="23"/>
      <c r="S1230" s="74"/>
      <c r="T1230" s="74"/>
      <c r="U1230" s="74"/>
      <c r="V1230" s="23"/>
      <c r="W1230" s="23">
        <f>(W1228/W1227)*100</f>
        <v>95.15764659660151</v>
      </c>
      <c r="X1230" s="23"/>
      <c r="Y1230" s="23"/>
      <c r="Z1230" s="4"/>
    </row>
    <row r="1231" spans="1:26" ht="23.25">
      <c r="A1231" s="4"/>
      <c r="B1231" s="51"/>
      <c r="C1231" s="51"/>
      <c r="D1231" s="51"/>
      <c r="E1231" s="51"/>
      <c r="F1231" s="51"/>
      <c r="G1231" s="51"/>
      <c r="H1231" s="51"/>
      <c r="I1231" s="64"/>
      <c r="J1231" s="53"/>
      <c r="K1231" s="54"/>
      <c r="L1231" s="74"/>
      <c r="M1231" s="23"/>
      <c r="N1231" s="74"/>
      <c r="O1231" s="74"/>
      <c r="P1231" s="23"/>
      <c r="Q1231" s="23"/>
      <c r="R1231" s="23"/>
      <c r="S1231" s="74"/>
      <c r="T1231" s="74"/>
      <c r="U1231" s="74"/>
      <c r="V1231" s="23"/>
      <c r="W1231" s="23"/>
      <c r="X1231" s="23"/>
      <c r="Y1231" s="23"/>
      <c r="Z1231" s="4"/>
    </row>
    <row r="1232" spans="1:26" ht="23.25">
      <c r="A1232" s="4"/>
      <c r="B1232" s="51"/>
      <c r="C1232" s="51"/>
      <c r="D1232" s="51"/>
      <c r="E1232" s="51"/>
      <c r="F1232" s="51"/>
      <c r="G1232" s="51"/>
      <c r="H1232" s="51" t="s">
        <v>334</v>
      </c>
      <c r="I1232" s="64"/>
      <c r="J1232" s="53" t="s">
        <v>335</v>
      </c>
      <c r="K1232" s="54"/>
      <c r="L1232" s="74"/>
      <c r="M1232" s="23"/>
      <c r="N1232" s="74"/>
      <c r="O1232" s="74"/>
      <c r="P1232" s="23"/>
      <c r="Q1232" s="23"/>
      <c r="R1232" s="23"/>
      <c r="S1232" s="74"/>
      <c r="T1232" s="74"/>
      <c r="U1232" s="74"/>
      <c r="V1232" s="23"/>
      <c r="W1232" s="23"/>
      <c r="X1232" s="23"/>
      <c r="Y1232" s="23"/>
      <c r="Z1232" s="4"/>
    </row>
    <row r="1233" spans="1:26" ht="23.25">
      <c r="A1233" s="4"/>
      <c r="B1233" s="51"/>
      <c r="C1233" s="51"/>
      <c r="D1233" s="51"/>
      <c r="E1233" s="51"/>
      <c r="F1233" s="51"/>
      <c r="G1233" s="51"/>
      <c r="H1233" s="51"/>
      <c r="I1233" s="64"/>
      <c r="J1233" s="53" t="s">
        <v>336</v>
      </c>
      <c r="K1233" s="54"/>
      <c r="L1233" s="74"/>
      <c r="M1233" s="23"/>
      <c r="N1233" s="74"/>
      <c r="O1233" s="74"/>
      <c r="P1233" s="23"/>
      <c r="Q1233" s="23"/>
      <c r="R1233" s="23"/>
      <c r="S1233" s="74"/>
      <c r="T1233" s="74"/>
      <c r="U1233" s="74"/>
      <c r="V1233" s="23"/>
      <c r="W1233" s="23"/>
      <c r="X1233" s="23"/>
      <c r="Y1233" s="23"/>
      <c r="Z1233" s="4"/>
    </row>
    <row r="1234" spans="1:26" ht="23.25">
      <c r="A1234" s="4"/>
      <c r="B1234" s="51"/>
      <c r="C1234" s="51"/>
      <c r="D1234" s="51"/>
      <c r="E1234" s="51"/>
      <c r="F1234" s="51"/>
      <c r="G1234" s="51"/>
      <c r="H1234" s="51"/>
      <c r="I1234" s="64"/>
      <c r="J1234" s="53" t="s">
        <v>49</v>
      </c>
      <c r="K1234" s="54"/>
      <c r="L1234" s="74">
        <v>5176.4</v>
      </c>
      <c r="M1234" s="23">
        <v>12</v>
      </c>
      <c r="N1234" s="74">
        <v>70451.6</v>
      </c>
      <c r="O1234" s="74"/>
      <c r="P1234" s="23"/>
      <c r="Q1234" s="23">
        <f>SUM(L1234:P1234)</f>
        <v>75640</v>
      </c>
      <c r="R1234" s="23"/>
      <c r="S1234" s="74">
        <v>11190</v>
      </c>
      <c r="T1234" s="74"/>
      <c r="U1234" s="74"/>
      <c r="V1234" s="23">
        <f>SUM(R1234:U1234)</f>
        <v>11190</v>
      </c>
      <c r="W1234" s="23">
        <f>SUM(Q1234+V1234)</f>
        <v>86830</v>
      </c>
      <c r="X1234" s="23">
        <f>(Q1234/W1234)*100</f>
        <v>87.11274904986756</v>
      </c>
      <c r="Y1234" s="23">
        <f>(V1234/W1234)*100</f>
        <v>12.887250950132442</v>
      </c>
      <c r="Z1234" s="4"/>
    </row>
    <row r="1235" spans="1:26" ht="23.25">
      <c r="A1235" s="4"/>
      <c r="B1235" s="51"/>
      <c r="C1235" s="51"/>
      <c r="D1235" s="51"/>
      <c r="E1235" s="51"/>
      <c r="F1235" s="51"/>
      <c r="G1235" s="51"/>
      <c r="H1235" s="51"/>
      <c r="I1235" s="64"/>
      <c r="J1235" s="53" t="s">
        <v>50</v>
      </c>
      <c r="K1235" s="54"/>
      <c r="L1235" s="74">
        <v>5147.5</v>
      </c>
      <c r="M1235" s="23">
        <v>11.6</v>
      </c>
      <c r="N1235" s="74">
        <v>61235.6</v>
      </c>
      <c r="O1235" s="74"/>
      <c r="P1235" s="23"/>
      <c r="Q1235" s="23">
        <f>SUM(L1235:P1235)</f>
        <v>66394.7</v>
      </c>
      <c r="R1235" s="23"/>
      <c r="S1235" s="74">
        <v>4510.1</v>
      </c>
      <c r="T1235" s="74"/>
      <c r="U1235" s="74"/>
      <c r="V1235" s="23">
        <f>SUM(R1235:U1235)</f>
        <v>4510.1</v>
      </c>
      <c r="W1235" s="23">
        <f>SUM(Q1235+V1235)</f>
        <v>70904.8</v>
      </c>
      <c r="X1235" s="23">
        <f>(Q1235/W1235)*100</f>
        <v>93.63921765522221</v>
      </c>
      <c r="Y1235" s="23">
        <f>(V1235/W1235)*100</f>
        <v>6.360782344777786</v>
      </c>
      <c r="Z1235" s="4"/>
    </row>
    <row r="1236" spans="1:26" ht="23.25">
      <c r="A1236" s="4"/>
      <c r="B1236" s="51"/>
      <c r="C1236" s="51"/>
      <c r="D1236" s="51"/>
      <c r="E1236" s="51"/>
      <c r="F1236" s="51"/>
      <c r="G1236" s="51"/>
      <c r="H1236" s="51"/>
      <c r="I1236" s="64"/>
      <c r="J1236" s="53" t="s">
        <v>51</v>
      </c>
      <c r="K1236" s="54"/>
      <c r="L1236" s="74">
        <v>4741.8</v>
      </c>
      <c r="M1236" s="23"/>
      <c r="N1236" s="74">
        <v>59209.7</v>
      </c>
      <c r="O1236" s="74"/>
      <c r="P1236" s="23"/>
      <c r="Q1236" s="23">
        <f>SUM(L1236:P1236)</f>
        <v>63951.5</v>
      </c>
      <c r="R1236" s="23"/>
      <c r="S1236" s="74">
        <v>3680.6</v>
      </c>
      <c r="T1236" s="74"/>
      <c r="U1236" s="74"/>
      <c r="V1236" s="23">
        <f>SUM(R1236:U1236)</f>
        <v>3680.6</v>
      </c>
      <c r="W1236" s="23">
        <f>SUM(Q1236+V1236)</f>
        <v>67632.1</v>
      </c>
      <c r="X1236" s="23">
        <f>(Q1236/W1236)*100</f>
        <v>94.55790963166898</v>
      </c>
      <c r="Y1236" s="23">
        <f>(V1236/W1236)*100</f>
        <v>5.442090368331014</v>
      </c>
      <c r="Z1236" s="4"/>
    </row>
    <row r="1237" spans="1:26" ht="23.25">
      <c r="A1237" s="4"/>
      <c r="B1237" s="51"/>
      <c r="C1237" s="51"/>
      <c r="D1237" s="51"/>
      <c r="E1237" s="51"/>
      <c r="F1237" s="51"/>
      <c r="G1237" s="51"/>
      <c r="H1237" s="51"/>
      <c r="I1237" s="64"/>
      <c r="J1237" s="53" t="s">
        <v>52</v>
      </c>
      <c r="K1237" s="54"/>
      <c r="L1237" s="74">
        <f aca="true" t="shared" si="103" ref="L1237:W1237">(L1236/L1234)*100</f>
        <v>91.60420369368674</v>
      </c>
      <c r="M1237" s="23">
        <f t="shared" si="103"/>
        <v>0</v>
      </c>
      <c r="N1237" s="74">
        <f t="shared" si="103"/>
        <v>84.04308773682925</v>
      </c>
      <c r="O1237" s="74"/>
      <c r="P1237" s="23"/>
      <c r="Q1237" s="23">
        <f t="shared" si="103"/>
        <v>84.5471972501322</v>
      </c>
      <c r="R1237" s="23"/>
      <c r="S1237" s="74">
        <f t="shared" si="103"/>
        <v>32.89186773905273</v>
      </c>
      <c r="T1237" s="74"/>
      <c r="U1237" s="74"/>
      <c r="V1237" s="23">
        <f t="shared" si="103"/>
        <v>32.89186773905273</v>
      </c>
      <c r="W1237" s="23">
        <f t="shared" si="103"/>
        <v>77.89024530692159</v>
      </c>
      <c r="X1237" s="23"/>
      <c r="Y1237" s="23"/>
      <c r="Z1237" s="4"/>
    </row>
    <row r="1238" spans="1:26" ht="23.25">
      <c r="A1238" s="4"/>
      <c r="B1238" s="57"/>
      <c r="C1238" s="58"/>
      <c r="D1238" s="58"/>
      <c r="E1238" s="58"/>
      <c r="F1238" s="58"/>
      <c r="G1238" s="58"/>
      <c r="H1238" s="58"/>
      <c r="I1238" s="53"/>
      <c r="J1238" s="53" t="s">
        <v>53</v>
      </c>
      <c r="K1238" s="54"/>
      <c r="L1238" s="21">
        <f>(L1236/L1235)*100</f>
        <v>92.11850412821758</v>
      </c>
      <c r="M1238" s="21">
        <f aca="true" t="shared" si="104" ref="M1238:W1238">(M1236/M1235)*100</f>
        <v>0</v>
      </c>
      <c r="N1238" s="21">
        <f t="shared" si="104"/>
        <v>96.69163035881088</v>
      </c>
      <c r="O1238" s="21"/>
      <c r="P1238" s="21"/>
      <c r="Q1238" s="21">
        <f t="shared" si="104"/>
        <v>96.3201882077937</v>
      </c>
      <c r="R1238" s="21"/>
      <c r="S1238" s="21">
        <f t="shared" si="104"/>
        <v>81.60794660872264</v>
      </c>
      <c r="T1238" s="21"/>
      <c r="U1238" s="21"/>
      <c r="V1238" s="21">
        <f t="shared" si="104"/>
        <v>81.60794660872264</v>
      </c>
      <c r="W1238" s="21">
        <f t="shared" si="104"/>
        <v>95.38437454163893</v>
      </c>
      <c r="X1238" s="21"/>
      <c r="Y1238" s="21"/>
      <c r="Z1238" s="4"/>
    </row>
    <row r="1239" spans="1:26" ht="23.25">
      <c r="A1239" s="4"/>
      <c r="B1239" s="51"/>
      <c r="C1239" s="51"/>
      <c r="D1239" s="51"/>
      <c r="E1239" s="51"/>
      <c r="F1239" s="51"/>
      <c r="G1239" s="51"/>
      <c r="H1239" s="51"/>
      <c r="I1239" s="64"/>
      <c r="J1239" s="53"/>
      <c r="K1239" s="54"/>
      <c r="L1239" s="74"/>
      <c r="M1239" s="23"/>
      <c r="N1239" s="74"/>
      <c r="O1239" s="74"/>
      <c r="P1239" s="23"/>
      <c r="Q1239" s="23"/>
      <c r="R1239" s="23"/>
      <c r="S1239" s="74"/>
      <c r="T1239" s="74"/>
      <c r="U1239" s="74"/>
      <c r="V1239" s="23"/>
      <c r="W1239" s="23"/>
      <c r="X1239" s="23"/>
      <c r="Y1239" s="23"/>
      <c r="Z1239" s="4"/>
    </row>
    <row r="1240" spans="1:26" ht="23.25">
      <c r="A1240" s="4"/>
      <c r="B1240" s="51"/>
      <c r="C1240" s="51"/>
      <c r="D1240" s="51"/>
      <c r="E1240" s="51"/>
      <c r="F1240" s="51"/>
      <c r="G1240" s="51"/>
      <c r="H1240" s="51" t="s">
        <v>337</v>
      </c>
      <c r="I1240" s="64"/>
      <c r="J1240" s="53" t="s">
        <v>338</v>
      </c>
      <c r="K1240" s="54"/>
      <c r="L1240" s="74"/>
      <c r="M1240" s="23"/>
      <c r="N1240" s="74"/>
      <c r="O1240" s="74"/>
      <c r="P1240" s="23"/>
      <c r="Q1240" s="23"/>
      <c r="R1240" s="23"/>
      <c r="S1240" s="74"/>
      <c r="T1240" s="74"/>
      <c r="U1240" s="74"/>
      <c r="V1240" s="23"/>
      <c r="W1240" s="23"/>
      <c r="X1240" s="23"/>
      <c r="Y1240" s="23"/>
      <c r="Z1240" s="4"/>
    </row>
    <row r="1241" spans="1:26" ht="23.25">
      <c r="A1241" s="4"/>
      <c r="B1241" s="51"/>
      <c r="C1241" s="51"/>
      <c r="D1241" s="51"/>
      <c r="E1241" s="51"/>
      <c r="F1241" s="51"/>
      <c r="G1241" s="51"/>
      <c r="H1241" s="51"/>
      <c r="I1241" s="64"/>
      <c r="J1241" s="53" t="s">
        <v>339</v>
      </c>
      <c r="K1241" s="54"/>
      <c r="L1241" s="74"/>
      <c r="M1241" s="23"/>
      <c r="N1241" s="74"/>
      <c r="O1241" s="74"/>
      <c r="P1241" s="23"/>
      <c r="Q1241" s="23"/>
      <c r="R1241" s="23"/>
      <c r="S1241" s="74"/>
      <c r="T1241" s="74"/>
      <c r="U1241" s="74"/>
      <c r="V1241" s="23"/>
      <c r="W1241" s="23"/>
      <c r="X1241" s="23"/>
      <c r="Y1241" s="23"/>
      <c r="Z1241" s="4"/>
    </row>
    <row r="1242" spans="1:26" ht="23.25">
      <c r="A1242" s="4"/>
      <c r="B1242" s="51"/>
      <c r="C1242" s="51"/>
      <c r="D1242" s="51"/>
      <c r="E1242" s="51"/>
      <c r="F1242" s="51"/>
      <c r="G1242" s="51"/>
      <c r="H1242" s="51"/>
      <c r="I1242" s="64"/>
      <c r="J1242" s="53" t="s">
        <v>49</v>
      </c>
      <c r="K1242" s="54"/>
      <c r="L1242" s="74">
        <v>4451</v>
      </c>
      <c r="M1242" s="23">
        <v>12</v>
      </c>
      <c r="N1242" s="74">
        <v>12</v>
      </c>
      <c r="O1242" s="74"/>
      <c r="P1242" s="23"/>
      <c r="Q1242" s="23">
        <f>SUM(L1242:P1242)</f>
        <v>4475</v>
      </c>
      <c r="R1242" s="23"/>
      <c r="S1242" s="74"/>
      <c r="T1242" s="74"/>
      <c r="U1242" s="74"/>
      <c r="V1242" s="23">
        <f>SUM(R1242:U1242)</f>
        <v>0</v>
      </c>
      <c r="W1242" s="23">
        <f>SUM(Q1242+V1242)</f>
        <v>4475</v>
      </c>
      <c r="X1242" s="23">
        <f>(Q1242/W1242)*100</f>
        <v>100</v>
      </c>
      <c r="Y1242" s="23">
        <f>(V1242/W1242)*100</f>
        <v>0</v>
      </c>
      <c r="Z1242" s="4"/>
    </row>
    <row r="1243" spans="1:26" ht="23.25">
      <c r="A1243" s="4"/>
      <c r="B1243" s="51"/>
      <c r="C1243" s="51"/>
      <c r="D1243" s="51"/>
      <c r="E1243" s="51"/>
      <c r="F1243" s="51"/>
      <c r="G1243" s="51"/>
      <c r="H1243" s="51"/>
      <c r="I1243" s="64"/>
      <c r="J1243" s="53" t="s">
        <v>50</v>
      </c>
      <c r="K1243" s="54"/>
      <c r="L1243" s="74">
        <v>4908.9</v>
      </c>
      <c r="M1243" s="23">
        <v>20.3</v>
      </c>
      <c r="N1243" s="74">
        <v>12</v>
      </c>
      <c r="O1243" s="74"/>
      <c r="P1243" s="23"/>
      <c r="Q1243" s="23">
        <f>SUM(L1243:P1243)</f>
        <v>4941.2</v>
      </c>
      <c r="R1243" s="23"/>
      <c r="S1243" s="74"/>
      <c r="T1243" s="74"/>
      <c r="U1243" s="74"/>
      <c r="V1243" s="23">
        <f>SUM(R1243:U1243)</f>
        <v>0</v>
      </c>
      <c r="W1243" s="23">
        <f>SUM(Q1243+V1243)</f>
        <v>4941.2</v>
      </c>
      <c r="X1243" s="23">
        <f>(Q1243/W1243)*100</f>
        <v>100</v>
      </c>
      <c r="Y1243" s="23">
        <f>(V1243/W1243)*100</f>
        <v>0</v>
      </c>
      <c r="Z1243" s="4"/>
    </row>
    <row r="1244" spans="1:26" ht="23.25">
      <c r="A1244" s="4"/>
      <c r="B1244" s="51"/>
      <c r="C1244" s="51"/>
      <c r="D1244" s="51"/>
      <c r="E1244" s="51"/>
      <c r="F1244" s="51"/>
      <c r="G1244" s="51"/>
      <c r="H1244" s="51"/>
      <c r="I1244" s="64"/>
      <c r="J1244" s="53" t="s">
        <v>51</v>
      </c>
      <c r="K1244" s="54"/>
      <c r="L1244" s="74">
        <v>4798.9</v>
      </c>
      <c r="M1244" s="23">
        <v>8.1</v>
      </c>
      <c r="N1244" s="74">
        <v>1.3</v>
      </c>
      <c r="O1244" s="74"/>
      <c r="P1244" s="23"/>
      <c r="Q1244" s="23">
        <f>SUM(L1244:P1244)</f>
        <v>4808.3</v>
      </c>
      <c r="R1244" s="23"/>
      <c r="S1244" s="74"/>
      <c r="T1244" s="74"/>
      <c r="U1244" s="74"/>
      <c r="V1244" s="23">
        <f>SUM(R1244:U1244)</f>
        <v>0</v>
      </c>
      <c r="W1244" s="23">
        <f>SUM(Q1244+V1244)</f>
        <v>4808.3</v>
      </c>
      <c r="X1244" s="23">
        <f>(Q1244/W1244)*100</f>
        <v>100</v>
      </c>
      <c r="Y1244" s="23">
        <f>(V1244/W1244)*100</f>
        <v>0</v>
      </c>
      <c r="Z1244" s="4"/>
    </row>
    <row r="1245" spans="1:26" ht="23.25">
      <c r="A1245" s="4"/>
      <c r="B1245" s="51"/>
      <c r="C1245" s="51"/>
      <c r="D1245" s="51"/>
      <c r="E1245" s="51"/>
      <c r="F1245" s="51"/>
      <c r="G1245" s="51"/>
      <c r="H1245" s="51"/>
      <c r="I1245" s="64"/>
      <c r="J1245" s="53" t="s">
        <v>52</v>
      </c>
      <c r="K1245" s="54"/>
      <c r="L1245" s="74">
        <f>(L1244/L1242)*100</f>
        <v>107.81622107391597</v>
      </c>
      <c r="M1245" s="23">
        <f>(M1244/M1242)*100</f>
        <v>67.5</v>
      </c>
      <c r="N1245" s="74">
        <f>(N1244/N1242)*100</f>
        <v>10.833333333333334</v>
      </c>
      <c r="O1245" s="74"/>
      <c r="P1245" s="23"/>
      <c r="Q1245" s="23">
        <f>(Q1244/Q1242)*100</f>
        <v>107.44804469273743</v>
      </c>
      <c r="R1245" s="23"/>
      <c r="S1245" s="74"/>
      <c r="T1245" s="74"/>
      <c r="U1245" s="74"/>
      <c r="V1245" s="23"/>
      <c r="W1245" s="23">
        <f>(W1244/W1242)*100</f>
        <v>107.44804469273743</v>
      </c>
      <c r="X1245" s="23"/>
      <c r="Y1245" s="23"/>
      <c r="Z1245" s="4"/>
    </row>
    <row r="1246" spans="1:26" ht="23.25">
      <c r="A1246" s="4"/>
      <c r="B1246" s="51"/>
      <c r="C1246" s="51"/>
      <c r="D1246" s="51"/>
      <c r="E1246" s="51"/>
      <c r="F1246" s="51"/>
      <c r="G1246" s="51"/>
      <c r="H1246" s="51"/>
      <c r="I1246" s="64"/>
      <c r="J1246" s="53" t="s">
        <v>53</v>
      </c>
      <c r="K1246" s="54"/>
      <c r="L1246" s="74">
        <f>(L1244/L1243)*100</f>
        <v>97.75917211595265</v>
      </c>
      <c r="M1246" s="23">
        <f>(M1244/M1243)*100</f>
        <v>39.90147783251231</v>
      </c>
      <c r="N1246" s="74">
        <f>(N1244/N1243)*100</f>
        <v>10.833333333333334</v>
      </c>
      <c r="O1246" s="74"/>
      <c r="P1246" s="23"/>
      <c r="Q1246" s="23">
        <f>(Q1244/Q1243)*100</f>
        <v>97.31036995061929</v>
      </c>
      <c r="R1246" s="23"/>
      <c r="S1246" s="74"/>
      <c r="T1246" s="74"/>
      <c r="U1246" s="74"/>
      <c r="V1246" s="23"/>
      <c r="W1246" s="23">
        <f>(W1244/W1243)*100</f>
        <v>97.31036995061929</v>
      </c>
      <c r="X1246" s="23"/>
      <c r="Y1246" s="23"/>
      <c r="Z1246" s="4"/>
    </row>
    <row r="1247" spans="1:26" ht="23.25">
      <c r="A1247" s="4"/>
      <c r="B1247" s="57"/>
      <c r="C1247" s="58"/>
      <c r="D1247" s="58"/>
      <c r="E1247" s="58"/>
      <c r="F1247" s="58"/>
      <c r="G1247" s="58"/>
      <c r="H1247" s="58"/>
      <c r="I1247" s="53"/>
      <c r="J1247" s="53"/>
      <c r="K1247" s="54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4"/>
    </row>
    <row r="1248" spans="1:26" ht="23.25">
      <c r="A1248" s="4"/>
      <c r="B1248" s="51"/>
      <c r="C1248" s="51"/>
      <c r="D1248" s="51"/>
      <c r="E1248" s="51"/>
      <c r="F1248" s="51"/>
      <c r="G1248" s="51"/>
      <c r="H1248" s="51" t="s">
        <v>340</v>
      </c>
      <c r="I1248" s="64"/>
      <c r="J1248" s="53" t="s">
        <v>341</v>
      </c>
      <c r="K1248" s="54"/>
      <c r="L1248" s="74"/>
      <c r="M1248" s="23"/>
      <c r="N1248" s="74"/>
      <c r="O1248" s="74"/>
      <c r="P1248" s="23"/>
      <c r="Q1248" s="23"/>
      <c r="R1248" s="23"/>
      <c r="S1248" s="74"/>
      <c r="T1248" s="74"/>
      <c r="U1248" s="74"/>
      <c r="V1248" s="23"/>
      <c r="W1248" s="23"/>
      <c r="X1248" s="23"/>
      <c r="Y1248" s="23"/>
      <c r="Z1248" s="4"/>
    </row>
    <row r="1249" spans="1:26" ht="23.25">
      <c r="A1249" s="4"/>
      <c r="B1249" s="51"/>
      <c r="C1249" s="51"/>
      <c r="D1249" s="51"/>
      <c r="E1249" s="51"/>
      <c r="F1249" s="51"/>
      <c r="G1249" s="51"/>
      <c r="H1249" s="51"/>
      <c r="I1249" s="64"/>
      <c r="J1249" s="53" t="s">
        <v>49</v>
      </c>
      <c r="K1249" s="54"/>
      <c r="L1249" s="74">
        <v>3650.4</v>
      </c>
      <c r="M1249" s="23">
        <v>12</v>
      </c>
      <c r="N1249" s="74">
        <v>46973.2</v>
      </c>
      <c r="O1249" s="74"/>
      <c r="P1249" s="23"/>
      <c r="Q1249" s="23">
        <f>SUM(L1249:P1249)</f>
        <v>50635.6</v>
      </c>
      <c r="R1249" s="23"/>
      <c r="S1249" s="74"/>
      <c r="T1249" s="74"/>
      <c r="U1249" s="74"/>
      <c r="V1249" s="23">
        <f>SUM(R1249:U1249)</f>
        <v>0</v>
      </c>
      <c r="W1249" s="23">
        <f>SUM(Q1249+V1249)</f>
        <v>50635.6</v>
      </c>
      <c r="X1249" s="23">
        <f>(Q1249/W1249)*100</f>
        <v>100</v>
      </c>
      <c r="Y1249" s="23">
        <f>(V1249/W1249)*100</f>
        <v>0</v>
      </c>
      <c r="Z1249" s="4"/>
    </row>
    <row r="1250" spans="1:26" ht="23.25">
      <c r="A1250" s="4"/>
      <c r="B1250" s="51"/>
      <c r="C1250" s="51"/>
      <c r="D1250" s="51"/>
      <c r="E1250" s="51"/>
      <c r="F1250" s="51"/>
      <c r="G1250" s="51"/>
      <c r="H1250" s="51"/>
      <c r="I1250" s="64"/>
      <c r="J1250" s="53" t="s">
        <v>50</v>
      </c>
      <c r="K1250" s="54"/>
      <c r="L1250" s="74">
        <v>4067.6</v>
      </c>
      <c r="M1250" s="23">
        <v>27.3</v>
      </c>
      <c r="N1250" s="74">
        <v>42560.5</v>
      </c>
      <c r="O1250" s="74"/>
      <c r="P1250" s="23"/>
      <c r="Q1250" s="23">
        <f>SUM(L1250:P1250)</f>
        <v>46655.4</v>
      </c>
      <c r="R1250" s="23"/>
      <c r="S1250" s="74">
        <v>3798.9</v>
      </c>
      <c r="T1250" s="74"/>
      <c r="U1250" s="74"/>
      <c r="V1250" s="23">
        <f>SUM(R1250:U1250)</f>
        <v>3798.9</v>
      </c>
      <c r="W1250" s="23">
        <f>SUM(Q1250+V1250)</f>
        <v>50454.3</v>
      </c>
      <c r="X1250" s="23">
        <f>(Q1250/W1250)*100</f>
        <v>92.47061201919361</v>
      </c>
      <c r="Y1250" s="23">
        <f>(V1250/W1250)*100</f>
        <v>7.529387980806393</v>
      </c>
      <c r="Z1250" s="4"/>
    </row>
    <row r="1251" spans="1:26" ht="23.25">
      <c r="A1251" s="4"/>
      <c r="B1251" s="51"/>
      <c r="C1251" s="51"/>
      <c r="D1251" s="51"/>
      <c r="E1251" s="51"/>
      <c r="F1251" s="51"/>
      <c r="G1251" s="51"/>
      <c r="H1251" s="51"/>
      <c r="I1251" s="64"/>
      <c r="J1251" s="53" t="s">
        <v>51</v>
      </c>
      <c r="K1251" s="54"/>
      <c r="L1251" s="74">
        <v>3948.7</v>
      </c>
      <c r="M1251" s="23">
        <v>17.7</v>
      </c>
      <c r="N1251" s="74">
        <v>41984.1</v>
      </c>
      <c r="O1251" s="74"/>
      <c r="P1251" s="23"/>
      <c r="Q1251" s="23">
        <f>SUM(L1251:P1251)</f>
        <v>45950.5</v>
      </c>
      <c r="R1251" s="23"/>
      <c r="S1251" s="74">
        <v>3668.6</v>
      </c>
      <c r="T1251" s="74"/>
      <c r="U1251" s="74"/>
      <c r="V1251" s="23">
        <f>SUM(R1251:U1251)</f>
        <v>3668.6</v>
      </c>
      <c r="W1251" s="23">
        <f>SUM(Q1251+V1251)</f>
        <v>49619.1</v>
      </c>
      <c r="X1251" s="23">
        <f>(Q1251/W1251)*100</f>
        <v>92.60647613519795</v>
      </c>
      <c r="Y1251" s="23">
        <f>(V1251/W1251)*100</f>
        <v>7.393523864802062</v>
      </c>
      <c r="Z1251" s="4"/>
    </row>
    <row r="1252" spans="1:26" ht="23.25">
      <c r="A1252" s="4"/>
      <c r="B1252" s="57"/>
      <c r="C1252" s="57"/>
      <c r="D1252" s="57"/>
      <c r="E1252" s="57"/>
      <c r="F1252" s="57"/>
      <c r="G1252" s="57"/>
      <c r="H1252" s="57"/>
      <c r="I1252" s="64"/>
      <c r="J1252" s="53" t="s">
        <v>52</v>
      </c>
      <c r="K1252" s="54"/>
      <c r="L1252" s="74">
        <f>(L1251/L1249)*100</f>
        <v>108.17170721016873</v>
      </c>
      <c r="M1252" s="23">
        <f>(M1251/M1249)*100</f>
        <v>147.5</v>
      </c>
      <c r="N1252" s="74">
        <f>(N1251/N1249)*100</f>
        <v>89.37883729445727</v>
      </c>
      <c r="O1252" s="74"/>
      <c r="P1252" s="23"/>
      <c r="Q1252" s="23">
        <f>(Q1251/Q1249)*100</f>
        <v>90.74741881206108</v>
      </c>
      <c r="R1252" s="23"/>
      <c r="S1252" s="74"/>
      <c r="T1252" s="74"/>
      <c r="U1252" s="74"/>
      <c r="V1252" s="23"/>
      <c r="W1252" s="23">
        <f>(W1251/W1249)*100</f>
        <v>97.99251909723594</v>
      </c>
      <c r="X1252" s="23"/>
      <c r="Y1252" s="23"/>
      <c r="Z1252" s="4"/>
    </row>
    <row r="1253" spans="1:26" ht="23.25">
      <c r="A1253" s="4"/>
      <c r="B1253" s="57"/>
      <c r="C1253" s="58"/>
      <c r="D1253" s="58"/>
      <c r="E1253" s="58"/>
      <c r="F1253" s="58"/>
      <c r="G1253" s="58"/>
      <c r="H1253" s="58"/>
      <c r="I1253" s="53"/>
      <c r="J1253" s="53" t="s">
        <v>53</v>
      </c>
      <c r="K1253" s="54"/>
      <c r="L1253" s="21">
        <f>(L1251/L1250)*100</f>
        <v>97.07690038351853</v>
      </c>
      <c r="M1253" s="21">
        <f aca="true" t="shared" si="105" ref="M1253:W1253">(M1251/M1250)*100</f>
        <v>64.83516483516483</v>
      </c>
      <c r="N1253" s="21">
        <f t="shared" si="105"/>
        <v>98.64569260229555</v>
      </c>
      <c r="O1253" s="21"/>
      <c r="P1253" s="21"/>
      <c r="Q1253" s="21">
        <f t="shared" si="105"/>
        <v>98.48913523407793</v>
      </c>
      <c r="R1253" s="21"/>
      <c r="S1253" s="21">
        <f t="shared" si="105"/>
        <v>96.57005975413935</v>
      </c>
      <c r="T1253" s="21"/>
      <c r="U1253" s="21"/>
      <c r="V1253" s="21">
        <f t="shared" si="105"/>
        <v>96.57005975413935</v>
      </c>
      <c r="W1253" s="21">
        <f t="shared" si="105"/>
        <v>98.34464059554884</v>
      </c>
      <c r="X1253" s="21"/>
      <c r="Y1253" s="21"/>
      <c r="Z1253" s="4"/>
    </row>
    <row r="1254" spans="1:26" ht="23.25">
      <c r="A1254" s="4"/>
      <c r="B1254" s="57"/>
      <c r="C1254" s="57"/>
      <c r="D1254" s="57"/>
      <c r="E1254" s="57"/>
      <c r="F1254" s="57"/>
      <c r="G1254" s="57"/>
      <c r="H1254" s="57"/>
      <c r="I1254" s="64"/>
      <c r="J1254" s="53"/>
      <c r="K1254" s="54"/>
      <c r="L1254" s="74"/>
      <c r="M1254" s="23"/>
      <c r="N1254" s="74"/>
      <c r="O1254" s="74"/>
      <c r="P1254" s="23"/>
      <c r="Q1254" s="23"/>
      <c r="R1254" s="23"/>
      <c r="S1254" s="74"/>
      <c r="T1254" s="74"/>
      <c r="U1254" s="74"/>
      <c r="V1254" s="23"/>
      <c r="W1254" s="23"/>
      <c r="X1254" s="23"/>
      <c r="Y1254" s="23"/>
      <c r="Z1254" s="4"/>
    </row>
    <row r="1255" spans="1:26" ht="23.25">
      <c r="A1255" s="4"/>
      <c r="B1255" s="57"/>
      <c r="C1255" s="57"/>
      <c r="D1255" s="57"/>
      <c r="E1255" s="57"/>
      <c r="F1255" s="57"/>
      <c r="G1255" s="57"/>
      <c r="H1255" s="57" t="s">
        <v>145</v>
      </c>
      <c r="I1255" s="64"/>
      <c r="J1255" s="53" t="s">
        <v>146</v>
      </c>
      <c r="K1255" s="54"/>
      <c r="L1255" s="74"/>
      <c r="M1255" s="23"/>
      <c r="N1255" s="74"/>
      <c r="O1255" s="74"/>
      <c r="P1255" s="23"/>
      <c r="Q1255" s="23"/>
      <c r="R1255" s="23"/>
      <c r="S1255" s="74"/>
      <c r="T1255" s="74"/>
      <c r="U1255" s="74"/>
      <c r="V1255" s="23"/>
      <c r="W1255" s="23"/>
      <c r="X1255" s="23"/>
      <c r="Y1255" s="23"/>
      <c r="Z1255" s="4"/>
    </row>
    <row r="1256" spans="1:26" ht="23.25">
      <c r="A1256" s="4"/>
      <c r="B1256" s="57"/>
      <c r="C1256" s="57"/>
      <c r="D1256" s="57"/>
      <c r="E1256" s="57"/>
      <c r="F1256" s="57"/>
      <c r="G1256" s="57"/>
      <c r="H1256" s="57"/>
      <c r="I1256" s="64"/>
      <c r="J1256" s="53" t="s">
        <v>147</v>
      </c>
      <c r="K1256" s="54"/>
      <c r="L1256" s="74"/>
      <c r="M1256" s="23"/>
      <c r="N1256" s="74"/>
      <c r="O1256" s="74"/>
      <c r="P1256" s="23"/>
      <c r="Q1256" s="23"/>
      <c r="R1256" s="23"/>
      <c r="S1256" s="74"/>
      <c r="T1256" s="74"/>
      <c r="U1256" s="74"/>
      <c r="V1256" s="23"/>
      <c r="W1256" s="23"/>
      <c r="X1256" s="23"/>
      <c r="Y1256" s="23"/>
      <c r="Z1256" s="4"/>
    </row>
    <row r="1257" spans="1:26" ht="23.25">
      <c r="A1257" s="4"/>
      <c r="B1257" s="57"/>
      <c r="C1257" s="57"/>
      <c r="D1257" s="57"/>
      <c r="E1257" s="57"/>
      <c r="F1257" s="57"/>
      <c r="G1257" s="57"/>
      <c r="H1257" s="57"/>
      <c r="I1257" s="64"/>
      <c r="J1257" s="53" t="s">
        <v>49</v>
      </c>
      <c r="K1257" s="54"/>
      <c r="L1257" s="74">
        <v>2126.6</v>
      </c>
      <c r="M1257" s="23">
        <v>12</v>
      </c>
      <c r="N1257" s="74">
        <v>11.9</v>
      </c>
      <c r="O1257" s="74"/>
      <c r="P1257" s="23"/>
      <c r="Q1257" s="23">
        <f>SUM(L1257:P1257)</f>
        <v>2150.5</v>
      </c>
      <c r="R1257" s="23"/>
      <c r="S1257" s="74"/>
      <c r="T1257" s="74"/>
      <c r="U1257" s="74"/>
      <c r="V1257" s="23">
        <f>SUM(R1257:U1257)</f>
        <v>0</v>
      </c>
      <c r="W1257" s="23">
        <f>SUM(Q1257+V1257)</f>
        <v>2150.5</v>
      </c>
      <c r="X1257" s="23">
        <f>(Q1257/W1257)*100</f>
        <v>100</v>
      </c>
      <c r="Y1257" s="23">
        <f>(V1257/W1257)*100</f>
        <v>0</v>
      </c>
      <c r="Z1257" s="4"/>
    </row>
    <row r="1258" spans="1:26" ht="23.25">
      <c r="A1258" s="4"/>
      <c r="B1258" s="57"/>
      <c r="C1258" s="57"/>
      <c r="D1258" s="57"/>
      <c r="E1258" s="57"/>
      <c r="F1258" s="57"/>
      <c r="G1258" s="57"/>
      <c r="H1258" s="57"/>
      <c r="I1258" s="64"/>
      <c r="J1258" s="53" t="s">
        <v>50</v>
      </c>
      <c r="K1258" s="54"/>
      <c r="L1258" s="74">
        <v>2212.2</v>
      </c>
      <c r="M1258" s="23">
        <v>17.1</v>
      </c>
      <c r="N1258" s="74">
        <v>19.9</v>
      </c>
      <c r="O1258" s="74"/>
      <c r="P1258" s="23"/>
      <c r="Q1258" s="23">
        <f>SUM(L1258:P1258)</f>
        <v>2249.2</v>
      </c>
      <c r="R1258" s="23"/>
      <c r="S1258" s="74"/>
      <c r="T1258" s="74"/>
      <c r="U1258" s="74"/>
      <c r="V1258" s="23">
        <f>SUM(R1258:U1258)</f>
        <v>0</v>
      </c>
      <c r="W1258" s="23">
        <f>SUM(Q1258+V1258)</f>
        <v>2249.2</v>
      </c>
      <c r="X1258" s="23">
        <f>(Q1258/W1258)*100</f>
        <v>100</v>
      </c>
      <c r="Y1258" s="23">
        <f>(V1258/W1258)*100</f>
        <v>0</v>
      </c>
      <c r="Z1258" s="4"/>
    </row>
    <row r="1259" spans="1:26" ht="23.25">
      <c r="A1259" s="4"/>
      <c r="B1259" s="57"/>
      <c r="C1259" s="57"/>
      <c r="D1259" s="57"/>
      <c r="E1259" s="57"/>
      <c r="F1259" s="57"/>
      <c r="G1259" s="57"/>
      <c r="H1259" s="57"/>
      <c r="I1259" s="64"/>
      <c r="J1259" s="53" t="s">
        <v>51</v>
      </c>
      <c r="K1259" s="54"/>
      <c r="L1259" s="74">
        <v>2129.1</v>
      </c>
      <c r="M1259" s="23">
        <v>6.4</v>
      </c>
      <c r="N1259" s="74">
        <v>4.5</v>
      </c>
      <c r="O1259" s="74"/>
      <c r="P1259" s="23"/>
      <c r="Q1259" s="23">
        <f>SUM(L1259:P1259)</f>
        <v>2140</v>
      </c>
      <c r="R1259" s="23"/>
      <c r="S1259" s="74"/>
      <c r="T1259" s="74"/>
      <c r="U1259" s="74"/>
      <c r="V1259" s="23">
        <f>SUM(R1259:U1259)</f>
        <v>0</v>
      </c>
      <c r="W1259" s="23">
        <f>SUM(Q1259+V1259)</f>
        <v>2140</v>
      </c>
      <c r="X1259" s="23">
        <f>(Q1259/W1259)*100</f>
        <v>100</v>
      </c>
      <c r="Y1259" s="23">
        <f>(V1259/W1259)*100</f>
        <v>0</v>
      </c>
      <c r="Z1259" s="4"/>
    </row>
    <row r="1260" spans="1:26" ht="23.25">
      <c r="A1260" s="4"/>
      <c r="B1260" s="65"/>
      <c r="C1260" s="65"/>
      <c r="D1260" s="65"/>
      <c r="E1260" s="65"/>
      <c r="F1260" s="65"/>
      <c r="G1260" s="65"/>
      <c r="H1260" s="65"/>
      <c r="I1260" s="66"/>
      <c r="J1260" s="62"/>
      <c r="K1260" s="63"/>
      <c r="L1260" s="75"/>
      <c r="M1260" s="76"/>
      <c r="N1260" s="75"/>
      <c r="O1260" s="75"/>
      <c r="P1260" s="76"/>
      <c r="Q1260" s="76"/>
      <c r="R1260" s="76"/>
      <c r="S1260" s="75"/>
      <c r="T1260" s="75"/>
      <c r="U1260" s="75"/>
      <c r="V1260" s="76"/>
      <c r="W1260" s="76"/>
      <c r="X1260" s="76"/>
      <c r="Y1260" s="76"/>
      <c r="Z1260" s="4"/>
    </row>
    <row r="1261" spans="1:26" ht="23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3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6"/>
      <c r="W1262" s="6"/>
      <c r="X1262" s="6"/>
      <c r="Y1262" s="6" t="s">
        <v>423</v>
      </c>
      <c r="Z1262" s="4"/>
    </row>
    <row r="1263" spans="1:26" ht="23.25">
      <c r="A1263" s="4"/>
      <c r="B1263" s="67" t="s">
        <v>40</v>
      </c>
      <c r="C1263" s="68"/>
      <c r="D1263" s="68"/>
      <c r="E1263" s="68"/>
      <c r="F1263" s="68"/>
      <c r="G1263" s="68"/>
      <c r="H1263" s="69"/>
      <c r="I1263" s="10"/>
      <c r="J1263" s="11"/>
      <c r="K1263" s="12"/>
      <c r="L1263" s="13" t="s">
        <v>1</v>
      </c>
      <c r="M1263" s="13"/>
      <c r="N1263" s="13"/>
      <c r="O1263" s="13"/>
      <c r="P1263" s="13"/>
      <c r="Q1263" s="13"/>
      <c r="R1263" s="14" t="s">
        <v>2</v>
      </c>
      <c r="S1263" s="13"/>
      <c r="T1263" s="13"/>
      <c r="U1263" s="13"/>
      <c r="V1263" s="15"/>
      <c r="W1263" s="13" t="s">
        <v>42</v>
      </c>
      <c r="X1263" s="13"/>
      <c r="Y1263" s="16"/>
      <c r="Z1263" s="4"/>
    </row>
    <row r="1264" spans="1:26" ht="23.25">
      <c r="A1264" s="4"/>
      <c r="B1264" s="17" t="s">
        <v>41</v>
      </c>
      <c r="C1264" s="18"/>
      <c r="D1264" s="18"/>
      <c r="E1264" s="18"/>
      <c r="F1264" s="18"/>
      <c r="G1264" s="18"/>
      <c r="H1264" s="70"/>
      <c r="I1264" s="19"/>
      <c r="J1264" s="20"/>
      <c r="K1264" s="21"/>
      <c r="L1264" s="22"/>
      <c r="M1264" s="23"/>
      <c r="N1264" s="24"/>
      <c r="O1264" s="25" t="s">
        <v>3</v>
      </c>
      <c r="P1264" s="26"/>
      <c r="Q1264" s="27"/>
      <c r="R1264" s="28" t="s">
        <v>3</v>
      </c>
      <c r="S1264" s="24"/>
      <c r="T1264" s="22"/>
      <c r="U1264" s="29"/>
      <c r="V1264" s="27"/>
      <c r="W1264" s="27"/>
      <c r="X1264" s="30" t="s">
        <v>4</v>
      </c>
      <c r="Y1264" s="31"/>
      <c r="Z1264" s="4"/>
    </row>
    <row r="1265" spans="1:26" ht="23.25">
      <c r="A1265" s="4"/>
      <c r="B1265" s="19"/>
      <c r="C1265" s="32"/>
      <c r="D1265" s="32"/>
      <c r="E1265" s="32"/>
      <c r="F1265" s="33"/>
      <c r="G1265" s="32"/>
      <c r="H1265" s="19"/>
      <c r="I1265" s="19"/>
      <c r="J1265" s="5" t="s">
        <v>5</v>
      </c>
      <c r="K1265" s="21"/>
      <c r="L1265" s="34" t="s">
        <v>6</v>
      </c>
      <c r="M1265" s="35" t="s">
        <v>7</v>
      </c>
      <c r="N1265" s="36" t="s">
        <v>6</v>
      </c>
      <c r="O1265" s="34" t="s">
        <v>8</v>
      </c>
      <c r="P1265" s="26" t="s">
        <v>9</v>
      </c>
      <c r="Q1265" s="23"/>
      <c r="R1265" s="37" t="s">
        <v>8</v>
      </c>
      <c r="S1265" s="35" t="s">
        <v>10</v>
      </c>
      <c r="T1265" s="34" t="s">
        <v>11</v>
      </c>
      <c r="U1265" s="29" t="s">
        <v>12</v>
      </c>
      <c r="V1265" s="27"/>
      <c r="W1265" s="27"/>
      <c r="X1265" s="27"/>
      <c r="Y1265" s="35"/>
      <c r="Z1265" s="4"/>
    </row>
    <row r="1266" spans="1:26" ht="23.25">
      <c r="A1266" s="4"/>
      <c r="B1266" s="38" t="s">
        <v>31</v>
      </c>
      <c r="C1266" s="38" t="s">
        <v>32</v>
      </c>
      <c r="D1266" s="38" t="s">
        <v>33</v>
      </c>
      <c r="E1266" s="38" t="s">
        <v>34</v>
      </c>
      <c r="F1266" s="38" t="s">
        <v>35</v>
      </c>
      <c r="G1266" s="38" t="s">
        <v>36</v>
      </c>
      <c r="H1266" s="38" t="s">
        <v>39</v>
      </c>
      <c r="I1266" s="19"/>
      <c r="J1266" s="39"/>
      <c r="K1266" s="21"/>
      <c r="L1266" s="34" t="s">
        <v>13</v>
      </c>
      <c r="M1266" s="35" t="s">
        <v>14</v>
      </c>
      <c r="N1266" s="36" t="s">
        <v>15</v>
      </c>
      <c r="O1266" s="34" t="s">
        <v>16</v>
      </c>
      <c r="P1266" s="26" t="s">
        <v>17</v>
      </c>
      <c r="Q1266" s="35" t="s">
        <v>18</v>
      </c>
      <c r="R1266" s="37" t="s">
        <v>16</v>
      </c>
      <c r="S1266" s="35" t="s">
        <v>19</v>
      </c>
      <c r="T1266" s="34" t="s">
        <v>20</v>
      </c>
      <c r="U1266" s="29" t="s">
        <v>21</v>
      </c>
      <c r="V1266" s="26" t="s">
        <v>18</v>
      </c>
      <c r="W1266" s="26" t="s">
        <v>22</v>
      </c>
      <c r="X1266" s="26" t="s">
        <v>23</v>
      </c>
      <c r="Y1266" s="35" t="s">
        <v>24</v>
      </c>
      <c r="Z1266" s="4"/>
    </row>
    <row r="1267" spans="1:26" ht="23.25">
      <c r="A1267" s="4"/>
      <c r="B1267" s="40"/>
      <c r="C1267" s="40"/>
      <c r="D1267" s="40"/>
      <c r="E1267" s="40"/>
      <c r="F1267" s="40"/>
      <c r="G1267" s="40"/>
      <c r="H1267" s="40"/>
      <c r="I1267" s="40"/>
      <c r="J1267" s="41"/>
      <c r="K1267" s="42"/>
      <c r="L1267" s="43"/>
      <c r="M1267" s="44"/>
      <c r="N1267" s="45"/>
      <c r="O1267" s="46" t="s">
        <v>25</v>
      </c>
      <c r="P1267" s="47"/>
      <c r="Q1267" s="48"/>
      <c r="R1267" s="49" t="s">
        <v>25</v>
      </c>
      <c r="S1267" s="44" t="s">
        <v>26</v>
      </c>
      <c r="T1267" s="43"/>
      <c r="U1267" s="50" t="s">
        <v>27</v>
      </c>
      <c r="V1267" s="48"/>
      <c r="W1267" s="48"/>
      <c r="X1267" s="48"/>
      <c r="Y1267" s="49"/>
      <c r="Z1267" s="4"/>
    </row>
    <row r="1268" spans="1:26" ht="23.25">
      <c r="A1268" s="4"/>
      <c r="B1268" s="51"/>
      <c r="C1268" s="51"/>
      <c r="D1268" s="51"/>
      <c r="E1268" s="51"/>
      <c r="F1268" s="51"/>
      <c r="G1268" s="51"/>
      <c r="H1268" s="51"/>
      <c r="I1268" s="64"/>
      <c r="J1268" s="53"/>
      <c r="K1268" s="54"/>
      <c r="L1268" s="22"/>
      <c r="M1268" s="23"/>
      <c r="N1268" s="24"/>
      <c r="O1268" s="3"/>
      <c r="P1268" s="27"/>
      <c r="Q1268" s="27"/>
      <c r="R1268" s="23"/>
      <c r="S1268" s="24"/>
      <c r="T1268" s="22"/>
      <c r="U1268" s="73"/>
      <c r="V1268" s="27"/>
      <c r="W1268" s="27"/>
      <c r="X1268" s="27"/>
      <c r="Y1268" s="23"/>
      <c r="Z1268" s="4"/>
    </row>
    <row r="1269" spans="1:26" ht="23.25">
      <c r="A1269" s="4"/>
      <c r="B1269" s="51" t="s">
        <v>47</v>
      </c>
      <c r="C1269" s="51" t="s">
        <v>54</v>
      </c>
      <c r="D1269" s="51" t="s">
        <v>56</v>
      </c>
      <c r="E1269" s="51"/>
      <c r="F1269" s="51" t="s">
        <v>125</v>
      </c>
      <c r="G1269" s="51" t="s">
        <v>61</v>
      </c>
      <c r="H1269" s="51" t="s">
        <v>145</v>
      </c>
      <c r="I1269" s="64"/>
      <c r="J1269" s="55" t="s">
        <v>52</v>
      </c>
      <c r="K1269" s="56"/>
      <c r="L1269" s="74">
        <f>(L1259/L1257)*100</f>
        <v>100.11755854415499</v>
      </c>
      <c r="M1269" s="74">
        <f>(M1259/M1257)*100</f>
        <v>53.333333333333336</v>
      </c>
      <c r="N1269" s="74">
        <f>(N1259/N1257)*100</f>
        <v>37.81512605042017</v>
      </c>
      <c r="O1269" s="74"/>
      <c r="P1269" s="74"/>
      <c r="Q1269" s="74">
        <f>(Q1259/Q1257)*100</f>
        <v>99.51174145547547</v>
      </c>
      <c r="R1269" s="74"/>
      <c r="S1269" s="74"/>
      <c r="T1269" s="74"/>
      <c r="U1269" s="77"/>
      <c r="V1269" s="23"/>
      <c r="W1269" s="23">
        <f>(W1259/W1257)*100</f>
        <v>99.51174145547547</v>
      </c>
      <c r="X1269" s="23"/>
      <c r="Y1269" s="23"/>
      <c r="Z1269" s="4"/>
    </row>
    <row r="1270" spans="1:26" ht="23.25">
      <c r="A1270" s="4"/>
      <c r="B1270" s="51"/>
      <c r="C1270" s="51"/>
      <c r="D1270" s="51"/>
      <c r="E1270" s="51"/>
      <c r="F1270" s="51"/>
      <c r="G1270" s="51"/>
      <c r="H1270" s="51"/>
      <c r="I1270" s="64"/>
      <c r="J1270" s="55" t="s">
        <v>53</v>
      </c>
      <c r="K1270" s="56"/>
      <c r="L1270" s="74">
        <f>(L1259/L1258)*100</f>
        <v>96.24355844860321</v>
      </c>
      <c r="M1270" s="74">
        <f>(M1259/M1258)*100</f>
        <v>37.42690058479532</v>
      </c>
      <c r="N1270" s="74">
        <f>(N1259/N1258)*100</f>
        <v>22.613065326633166</v>
      </c>
      <c r="O1270" s="74"/>
      <c r="P1270" s="74"/>
      <c r="Q1270" s="74">
        <f>(Q1259/Q1258)*100</f>
        <v>95.14494042326162</v>
      </c>
      <c r="R1270" s="74"/>
      <c r="S1270" s="74"/>
      <c r="T1270" s="74"/>
      <c r="U1270" s="74"/>
      <c r="V1270" s="23"/>
      <c r="W1270" s="23">
        <f>(W1259/W1258)*100</f>
        <v>95.14494042326162</v>
      </c>
      <c r="X1270" s="23"/>
      <c r="Y1270" s="23"/>
      <c r="Z1270" s="4"/>
    </row>
    <row r="1271" spans="1:26" ht="23.25">
      <c r="A1271" s="4"/>
      <c r="B1271" s="51"/>
      <c r="C1271" s="51"/>
      <c r="D1271" s="51"/>
      <c r="E1271" s="51"/>
      <c r="F1271" s="51"/>
      <c r="G1271" s="51"/>
      <c r="H1271" s="51"/>
      <c r="I1271" s="64"/>
      <c r="J1271" s="53"/>
      <c r="K1271" s="54"/>
      <c r="L1271" s="74"/>
      <c r="M1271" s="74"/>
      <c r="N1271" s="74"/>
      <c r="O1271" s="74"/>
      <c r="P1271" s="74"/>
      <c r="Q1271" s="23"/>
      <c r="R1271" s="74"/>
      <c r="S1271" s="74"/>
      <c r="T1271" s="74"/>
      <c r="U1271" s="74"/>
      <c r="V1271" s="23"/>
      <c r="W1271" s="23"/>
      <c r="X1271" s="23"/>
      <c r="Y1271" s="23"/>
      <c r="Z1271" s="4"/>
    </row>
    <row r="1272" spans="1:26" ht="23.25">
      <c r="A1272" s="4"/>
      <c r="B1272" s="51"/>
      <c r="C1272" s="51"/>
      <c r="D1272" s="51"/>
      <c r="E1272" s="51"/>
      <c r="F1272" s="51"/>
      <c r="G1272" s="51"/>
      <c r="H1272" s="51" t="s">
        <v>342</v>
      </c>
      <c r="I1272" s="64"/>
      <c r="J1272" s="53" t="s">
        <v>343</v>
      </c>
      <c r="K1272" s="54"/>
      <c r="L1272" s="74"/>
      <c r="M1272" s="23"/>
      <c r="N1272" s="74"/>
      <c r="O1272" s="74"/>
      <c r="P1272" s="23"/>
      <c r="Q1272" s="23"/>
      <c r="R1272" s="23"/>
      <c r="S1272" s="74"/>
      <c r="T1272" s="74"/>
      <c r="U1272" s="74"/>
      <c r="V1272" s="23"/>
      <c r="W1272" s="23"/>
      <c r="X1272" s="23"/>
      <c r="Y1272" s="23"/>
      <c r="Z1272" s="4"/>
    </row>
    <row r="1273" spans="1:26" ht="23.25">
      <c r="A1273" s="4"/>
      <c r="B1273" s="51"/>
      <c r="C1273" s="51"/>
      <c r="D1273" s="51"/>
      <c r="E1273" s="51"/>
      <c r="F1273" s="51"/>
      <c r="G1273" s="51"/>
      <c r="H1273" s="51"/>
      <c r="I1273" s="64"/>
      <c r="J1273" s="53" t="s">
        <v>344</v>
      </c>
      <c r="K1273" s="54"/>
      <c r="L1273" s="74"/>
      <c r="M1273" s="23"/>
      <c r="N1273" s="74"/>
      <c r="O1273" s="74"/>
      <c r="P1273" s="23"/>
      <c r="Q1273" s="23"/>
      <c r="R1273" s="23"/>
      <c r="S1273" s="74"/>
      <c r="T1273" s="74"/>
      <c r="U1273" s="74"/>
      <c r="V1273" s="23"/>
      <c r="W1273" s="23"/>
      <c r="X1273" s="23"/>
      <c r="Y1273" s="23"/>
      <c r="Z1273" s="4"/>
    </row>
    <row r="1274" spans="1:26" ht="23.25">
      <c r="A1274" s="4"/>
      <c r="B1274" s="51"/>
      <c r="C1274" s="51"/>
      <c r="D1274" s="51"/>
      <c r="E1274" s="51"/>
      <c r="F1274" s="51"/>
      <c r="G1274" s="51"/>
      <c r="H1274" s="51"/>
      <c r="I1274" s="64"/>
      <c r="J1274" s="53" t="s">
        <v>49</v>
      </c>
      <c r="K1274" s="54"/>
      <c r="L1274" s="74">
        <v>133458.7</v>
      </c>
      <c r="M1274" s="23">
        <v>300</v>
      </c>
      <c r="N1274" s="74">
        <v>803332</v>
      </c>
      <c r="O1274" s="74">
        <v>120</v>
      </c>
      <c r="P1274" s="23"/>
      <c r="Q1274" s="23">
        <f>SUM(L1274:P1274)</f>
        <v>937210.7</v>
      </c>
      <c r="R1274" s="23"/>
      <c r="S1274" s="74"/>
      <c r="T1274" s="74"/>
      <c r="U1274" s="74"/>
      <c r="V1274" s="23">
        <f>SUM(R1274:U1274)</f>
        <v>0</v>
      </c>
      <c r="W1274" s="23">
        <f>SUM(Q1274+V1274)</f>
        <v>937210.7</v>
      </c>
      <c r="X1274" s="23">
        <f>(Q1274/W1274)*100</f>
        <v>100</v>
      </c>
      <c r="Y1274" s="23">
        <f>(V1274/W1274)*100</f>
        <v>0</v>
      </c>
      <c r="Z1274" s="4"/>
    </row>
    <row r="1275" spans="1:26" ht="23.25">
      <c r="A1275" s="4"/>
      <c r="B1275" s="51"/>
      <c r="C1275" s="51"/>
      <c r="D1275" s="51"/>
      <c r="E1275" s="51"/>
      <c r="F1275" s="51"/>
      <c r="G1275" s="51"/>
      <c r="H1275" s="51"/>
      <c r="I1275" s="64"/>
      <c r="J1275" s="53" t="s">
        <v>50</v>
      </c>
      <c r="K1275" s="54"/>
      <c r="L1275" s="74">
        <v>299419.8</v>
      </c>
      <c r="M1275" s="23">
        <v>295.7</v>
      </c>
      <c r="N1275" s="74">
        <v>1025075.3</v>
      </c>
      <c r="O1275" s="74">
        <v>160</v>
      </c>
      <c r="P1275" s="23"/>
      <c r="Q1275" s="23">
        <f>SUM(L1275:P1275)</f>
        <v>1324950.8</v>
      </c>
      <c r="R1275" s="23"/>
      <c r="S1275" s="74"/>
      <c r="T1275" s="74"/>
      <c r="U1275" s="74"/>
      <c r="V1275" s="23">
        <f>SUM(R1275:U1275)</f>
        <v>0</v>
      </c>
      <c r="W1275" s="23">
        <f>SUM(Q1275+V1275)</f>
        <v>1324950.8</v>
      </c>
      <c r="X1275" s="23">
        <f>(Q1275/W1275)*100</f>
        <v>100</v>
      </c>
      <c r="Y1275" s="23">
        <f>(V1275/W1275)*100</f>
        <v>0</v>
      </c>
      <c r="Z1275" s="4"/>
    </row>
    <row r="1276" spans="1:26" ht="23.25">
      <c r="A1276" s="4"/>
      <c r="B1276" s="51"/>
      <c r="C1276" s="51"/>
      <c r="D1276" s="51"/>
      <c r="E1276" s="51"/>
      <c r="F1276" s="51"/>
      <c r="G1276" s="51"/>
      <c r="H1276" s="51"/>
      <c r="I1276" s="64"/>
      <c r="J1276" s="53" t="s">
        <v>51</v>
      </c>
      <c r="K1276" s="54"/>
      <c r="L1276" s="74">
        <v>278818.5</v>
      </c>
      <c r="M1276" s="23">
        <v>77</v>
      </c>
      <c r="N1276" s="74">
        <v>1024713.4</v>
      </c>
      <c r="O1276" s="74">
        <v>155.4</v>
      </c>
      <c r="P1276" s="23"/>
      <c r="Q1276" s="23">
        <f>SUM(L1276:P1276)</f>
        <v>1303764.2999999998</v>
      </c>
      <c r="R1276" s="23"/>
      <c r="S1276" s="74"/>
      <c r="T1276" s="74"/>
      <c r="U1276" s="74"/>
      <c r="V1276" s="23">
        <f>SUM(R1276:U1276)</f>
        <v>0</v>
      </c>
      <c r="W1276" s="23">
        <f>SUM(Q1276+V1276)</f>
        <v>1303764.2999999998</v>
      </c>
      <c r="X1276" s="23">
        <f>(Q1276/W1276)*100</f>
        <v>100</v>
      </c>
      <c r="Y1276" s="23">
        <f>(V1276/W1276)*100</f>
        <v>0</v>
      </c>
      <c r="Z1276" s="4"/>
    </row>
    <row r="1277" spans="1:26" ht="23.25">
      <c r="A1277" s="4"/>
      <c r="B1277" s="51"/>
      <c r="C1277" s="51"/>
      <c r="D1277" s="51"/>
      <c r="E1277" s="51"/>
      <c r="F1277" s="51"/>
      <c r="G1277" s="51"/>
      <c r="H1277" s="51"/>
      <c r="I1277" s="64"/>
      <c r="J1277" s="53" t="s">
        <v>52</v>
      </c>
      <c r="K1277" s="54"/>
      <c r="L1277" s="74">
        <f aca="true" t="shared" si="106" ref="L1277:W1277">(L1276/L1274)*100</f>
        <v>208.91744037668582</v>
      </c>
      <c r="M1277" s="23">
        <f t="shared" si="106"/>
        <v>25.666666666666664</v>
      </c>
      <c r="N1277" s="74">
        <f t="shared" si="106"/>
        <v>127.55789636165372</v>
      </c>
      <c r="O1277" s="74">
        <f t="shared" si="106"/>
        <v>129.50000000000003</v>
      </c>
      <c r="P1277" s="23"/>
      <c r="Q1277" s="23">
        <f t="shared" si="106"/>
        <v>139.11111983676668</v>
      </c>
      <c r="R1277" s="23"/>
      <c r="S1277" s="74"/>
      <c r="T1277" s="74"/>
      <c r="U1277" s="74"/>
      <c r="V1277" s="23"/>
      <c r="W1277" s="23">
        <f t="shared" si="106"/>
        <v>139.11111983676668</v>
      </c>
      <c r="X1277" s="23"/>
      <c r="Y1277" s="23"/>
      <c r="Z1277" s="4"/>
    </row>
    <row r="1278" spans="1:26" ht="23.25">
      <c r="A1278" s="4"/>
      <c r="B1278" s="51"/>
      <c r="C1278" s="51"/>
      <c r="D1278" s="51"/>
      <c r="E1278" s="51"/>
      <c r="F1278" s="51"/>
      <c r="G1278" s="51"/>
      <c r="H1278" s="51"/>
      <c r="I1278" s="64"/>
      <c r="J1278" s="53" t="s">
        <v>53</v>
      </c>
      <c r="K1278" s="54"/>
      <c r="L1278" s="74">
        <f>(L1276/L1275)*100</f>
        <v>93.11959329342949</v>
      </c>
      <c r="M1278" s="23">
        <f aca="true" t="shared" si="107" ref="M1278:W1278">(M1276/M1275)*100</f>
        <v>26.03990530943524</v>
      </c>
      <c r="N1278" s="74">
        <f t="shared" si="107"/>
        <v>99.96469527653237</v>
      </c>
      <c r="O1278" s="74">
        <f t="shared" si="107"/>
        <v>97.125</v>
      </c>
      <c r="P1278" s="23"/>
      <c r="Q1278" s="23">
        <f t="shared" si="107"/>
        <v>98.40095949223169</v>
      </c>
      <c r="R1278" s="23"/>
      <c r="S1278" s="74"/>
      <c r="T1278" s="74"/>
      <c r="U1278" s="74"/>
      <c r="V1278" s="23"/>
      <c r="W1278" s="23">
        <f t="shared" si="107"/>
        <v>98.40095949223169</v>
      </c>
      <c r="X1278" s="23"/>
      <c r="Y1278" s="23"/>
      <c r="Z1278" s="4"/>
    </row>
    <row r="1279" spans="1:26" ht="23.25">
      <c r="A1279" s="4"/>
      <c r="B1279" s="51"/>
      <c r="C1279" s="51"/>
      <c r="D1279" s="51"/>
      <c r="E1279" s="51"/>
      <c r="F1279" s="51"/>
      <c r="G1279" s="51"/>
      <c r="H1279" s="51"/>
      <c r="I1279" s="64"/>
      <c r="J1279" s="53"/>
      <c r="K1279" s="54"/>
      <c r="L1279" s="74"/>
      <c r="M1279" s="23"/>
      <c r="N1279" s="74"/>
      <c r="O1279" s="74"/>
      <c r="P1279" s="23"/>
      <c r="Q1279" s="23"/>
      <c r="R1279" s="23"/>
      <c r="S1279" s="74"/>
      <c r="T1279" s="74"/>
      <c r="U1279" s="74"/>
      <c r="V1279" s="23"/>
      <c r="W1279" s="23"/>
      <c r="X1279" s="23"/>
      <c r="Y1279" s="23"/>
      <c r="Z1279" s="4"/>
    </row>
    <row r="1280" spans="1:26" ht="23.25">
      <c r="A1280" s="4"/>
      <c r="B1280" s="51"/>
      <c r="C1280" s="51"/>
      <c r="D1280" s="51"/>
      <c r="E1280" s="51"/>
      <c r="F1280" s="51" t="s">
        <v>345</v>
      </c>
      <c r="G1280" s="51"/>
      <c r="H1280" s="51"/>
      <c r="I1280" s="64"/>
      <c r="J1280" s="53" t="s">
        <v>346</v>
      </c>
      <c r="K1280" s="54"/>
      <c r="L1280" s="74"/>
      <c r="M1280" s="23"/>
      <c r="N1280" s="74"/>
      <c r="O1280" s="74"/>
      <c r="P1280" s="23"/>
      <c r="Q1280" s="23"/>
      <c r="R1280" s="23"/>
      <c r="S1280" s="74"/>
      <c r="T1280" s="74"/>
      <c r="U1280" s="74"/>
      <c r="V1280" s="23"/>
      <c r="W1280" s="23"/>
      <c r="X1280" s="23"/>
      <c r="Y1280" s="23"/>
      <c r="Z1280" s="4"/>
    </row>
    <row r="1281" spans="1:26" ht="23.25">
      <c r="A1281" s="4"/>
      <c r="B1281" s="51"/>
      <c r="C1281" s="51"/>
      <c r="D1281" s="51"/>
      <c r="E1281" s="51"/>
      <c r="F1281" s="51"/>
      <c r="G1281" s="51"/>
      <c r="H1281" s="51"/>
      <c r="I1281" s="64"/>
      <c r="J1281" s="53" t="s">
        <v>49</v>
      </c>
      <c r="K1281" s="54"/>
      <c r="L1281" s="74">
        <f>SUM(L1289)</f>
        <v>4950.700000000001</v>
      </c>
      <c r="M1281" s="23">
        <f>SUM(M1289)</f>
        <v>48</v>
      </c>
      <c r="N1281" s="74">
        <f>SUM(N1289)</f>
        <v>312</v>
      </c>
      <c r="O1281" s="74">
        <f>SUM(O1289)</f>
        <v>0</v>
      </c>
      <c r="P1281" s="23">
        <f>SUM(P1289)</f>
        <v>0</v>
      </c>
      <c r="Q1281" s="23">
        <f>SUM(L1281:P1281)</f>
        <v>5310.700000000001</v>
      </c>
      <c r="R1281" s="23">
        <f aca="true" t="shared" si="108" ref="R1281:U1283">SUM(R1289)</f>
        <v>0</v>
      </c>
      <c r="S1281" s="74">
        <f t="shared" si="108"/>
        <v>0</v>
      </c>
      <c r="T1281" s="74">
        <f t="shared" si="108"/>
        <v>0</v>
      </c>
      <c r="U1281" s="74">
        <f t="shared" si="108"/>
        <v>0</v>
      </c>
      <c r="V1281" s="23">
        <f>SUM(R1281:U1281)</f>
        <v>0</v>
      </c>
      <c r="W1281" s="23">
        <f>SUM(Q1281+V1281)</f>
        <v>5310.700000000001</v>
      </c>
      <c r="X1281" s="23">
        <f>(Q1281/W1281)*100</f>
        <v>100</v>
      </c>
      <c r="Y1281" s="23">
        <f>(V1281/W1281)*100</f>
        <v>0</v>
      </c>
      <c r="Z1281" s="4"/>
    </row>
    <row r="1282" spans="1:26" ht="23.25">
      <c r="A1282" s="4"/>
      <c r="B1282" s="51"/>
      <c r="C1282" s="51"/>
      <c r="D1282" s="51"/>
      <c r="E1282" s="51"/>
      <c r="F1282" s="51"/>
      <c r="G1282" s="51"/>
      <c r="H1282" s="51"/>
      <c r="I1282" s="64"/>
      <c r="J1282" s="53" t="s">
        <v>50</v>
      </c>
      <c r="K1282" s="54"/>
      <c r="L1282" s="74">
        <f aca="true" t="shared" si="109" ref="L1282:P1283">SUM(L1290)</f>
        <v>5632.8</v>
      </c>
      <c r="M1282" s="23">
        <f t="shared" si="109"/>
        <v>64.8</v>
      </c>
      <c r="N1282" s="74">
        <f t="shared" si="109"/>
        <v>5644.2</v>
      </c>
      <c r="O1282" s="74">
        <f t="shared" si="109"/>
        <v>0</v>
      </c>
      <c r="P1282" s="23">
        <f t="shared" si="109"/>
        <v>0</v>
      </c>
      <c r="Q1282" s="23">
        <f>SUM(L1282:P1282)</f>
        <v>11341.8</v>
      </c>
      <c r="R1282" s="23">
        <f t="shared" si="108"/>
        <v>0</v>
      </c>
      <c r="S1282" s="74">
        <f t="shared" si="108"/>
        <v>0</v>
      </c>
      <c r="T1282" s="74">
        <f t="shared" si="108"/>
        <v>0</v>
      </c>
      <c r="U1282" s="74">
        <f t="shared" si="108"/>
        <v>0</v>
      </c>
      <c r="V1282" s="23">
        <f>SUM(R1282:U1282)</f>
        <v>0</v>
      </c>
      <c r="W1282" s="23">
        <f>SUM(Q1282+V1282)</f>
        <v>11341.8</v>
      </c>
      <c r="X1282" s="23">
        <f>(Q1282/W1282)*100</f>
        <v>100</v>
      </c>
      <c r="Y1282" s="23">
        <f>(V1282/W1282)*100</f>
        <v>0</v>
      </c>
      <c r="Z1282" s="4"/>
    </row>
    <row r="1283" spans="1:26" ht="23.25">
      <c r="A1283" s="4"/>
      <c r="B1283" s="57"/>
      <c r="C1283" s="58"/>
      <c r="D1283" s="58"/>
      <c r="E1283" s="58"/>
      <c r="F1283" s="58"/>
      <c r="G1283" s="58"/>
      <c r="H1283" s="58"/>
      <c r="I1283" s="53"/>
      <c r="J1283" s="53" t="s">
        <v>51</v>
      </c>
      <c r="K1283" s="54"/>
      <c r="L1283" s="21">
        <f t="shared" si="109"/>
        <v>5335.3</v>
      </c>
      <c r="M1283" s="21">
        <f t="shared" si="109"/>
        <v>16.6</v>
      </c>
      <c r="N1283" s="21">
        <f t="shared" si="109"/>
        <v>4501.099999999999</v>
      </c>
      <c r="O1283" s="21">
        <f t="shared" si="109"/>
        <v>0</v>
      </c>
      <c r="P1283" s="21">
        <f t="shared" si="109"/>
        <v>0</v>
      </c>
      <c r="Q1283" s="21">
        <f>SUM(L1283:P1283)</f>
        <v>9853</v>
      </c>
      <c r="R1283" s="21">
        <f t="shared" si="108"/>
        <v>0</v>
      </c>
      <c r="S1283" s="21">
        <f t="shared" si="108"/>
        <v>0</v>
      </c>
      <c r="T1283" s="21">
        <f t="shared" si="108"/>
        <v>0</v>
      </c>
      <c r="U1283" s="21">
        <f t="shared" si="108"/>
        <v>0</v>
      </c>
      <c r="V1283" s="21">
        <f>SUM(R1283:U1283)</f>
        <v>0</v>
      </c>
      <c r="W1283" s="21">
        <f>SUM(Q1283+V1283)</f>
        <v>9853</v>
      </c>
      <c r="X1283" s="21">
        <f>(Q1283/W1283)*100</f>
        <v>100</v>
      </c>
      <c r="Y1283" s="21">
        <f>(V1283/W1283)*100</f>
        <v>0</v>
      </c>
      <c r="Z1283" s="4"/>
    </row>
    <row r="1284" spans="1:26" ht="23.25">
      <c r="A1284" s="4"/>
      <c r="B1284" s="51"/>
      <c r="C1284" s="51"/>
      <c r="D1284" s="51"/>
      <c r="E1284" s="51"/>
      <c r="F1284" s="51"/>
      <c r="G1284" s="51"/>
      <c r="H1284" s="51"/>
      <c r="I1284" s="64"/>
      <c r="J1284" s="53" t="s">
        <v>52</v>
      </c>
      <c r="K1284" s="54"/>
      <c r="L1284" s="74">
        <f>(L1283/L1281)*100</f>
        <v>107.76859838002706</v>
      </c>
      <c r="M1284" s="23">
        <f>(M1283/M1281)*100</f>
        <v>34.583333333333336</v>
      </c>
      <c r="N1284" s="74">
        <f>(N1283/N1281)*100</f>
        <v>1442.6602564102564</v>
      </c>
      <c r="O1284" s="74"/>
      <c r="P1284" s="23"/>
      <c r="Q1284" s="23">
        <f>(Q1283/Q1281)*100</f>
        <v>185.53109759542053</v>
      </c>
      <c r="R1284" s="23"/>
      <c r="S1284" s="74"/>
      <c r="T1284" s="74"/>
      <c r="U1284" s="74"/>
      <c r="V1284" s="23"/>
      <c r="W1284" s="23">
        <f>(W1283/W1281)*100</f>
        <v>185.53109759542053</v>
      </c>
      <c r="X1284" s="23"/>
      <c r="Y1284" s="23"/>
      <c r="Z1284" s="4"/>
    </row>
    <row r="1285" spans="1:26" ht="23.25">
      <c r="A1285" s="4"/>
      <c r="B1285" s="51"/>
      <c r="C1285" s="51"/>
      <c r="D1285" s="51"/>
      <c r="E1285" s="51"/>
      <c r="F1285" s="51"/>
      <c r="G1285" s="51"/>
      <c r="H1285" s="51"/>
      <c r="I1285" s="64"/>
      <c r="J1285" s="53" t="s">
        <v>53</v>
      </c>
      <c r="K1285" s="54"/>
      <c r="L1285" s="74">
        <f aca="true" t="shared" si="110" ref="L1285:Q1285">(L1283/L1282)*100</f>
        <v>94.71843488140888</v>
      </c>
      <c r="M1285" s="23">
        <f t="shared" si="110"/>
        <v>25.617283950617285</v>
      </c>
      <c r="N1285" s="74">
        <f t="shared" si="110"/>
        <v>79.74735126324369</v>
      </c>
      <c r="O1285" s="74"/>
      <c r="P1285" s="23"/>
      <c r="Q1285" s="23">
        <f t="shared" si="110"/>
        <v>86.87333580207728</v>
      </c>
      <c r="R1285" s="23"/>
      <c r="S1285" s="74"/>
      <c r="T1285" s="74"/>
      <c r="U1285" s="74"/>
      <c r="V1285" s="23"/>
      <c r="W1285" s="23">
        <f>(W1283/W1282)*100</f>
        <v>86.87333580207728</v>
      </c>
      <c r="X1285" s="23"/>
      <c r="Y1285" s="23"/>
      <c r="Z1285" s="4"/>
    </row>
    <row r="1286" spans="1:26" ht="23.25">
      <c r="A1286" s="4"/>
      <c r="B1286" s="51"/>
      <c r="C1286" s="51"/>
      <c r="D1286" s="51"/>
      <c r="E1286" s="51"/>
      <c r="F1286" s="51"/>
      <c r="G1286" s="51"/>
      <c r="H1286" s="51"/>
      <c r="I1286" s="64"/>
      <c r="J1286" s="53"/>
      <c r="K1286" s="54"/>
      <c r="L1286" s="74"/>
      <c r="M1286" s="23"/>
      <c r="N1286" s="74"/>
      <c r="O1286" s="74"/>
      <c r="P1286" s="23"/>
      <c r="Q1286" s="23"/>
      <c r="R1286" s="23"/>
      <c r="S1286" s="74"/>
      <c r="T1286" s="74"/>
      <c r="U1286" s="74"/>
      <c r="V1286" s="23"/>
      <c r="W1286" s="23"/>
      <c r="X1286" s="23"/>
      <c r="Y1286" s="23"/>
      <c r="Z1286" s="4"/>
    </row>
    <row r="1287" spans="1:26" ht="23.25">
      <c r="A1287" s="4"/>
      <c r="B1287" s="51"/>
      <c r="C1287" s="51"/>
      <c r="D1287" s="51"/>
      <c r="E1287" s="51"/>
      <c r="F1287" s="51"/>
      <c r="G1287" s="51" t="s">
        <v>61</v>
      </c>
      <c r="H1287" s="51"/>
      <c r="I1287" s="64"/>
      <c r="J1287" s="53" t="s">
        <v>62</v>
      </c>
      <c r="K1287" s="54"/>
      <c r="L1287" s="74"/>
      <c r="M1287" s="23"/>
      <c r="N1287" s="74"/>
      <c r="O1287" s="74"/>
      <c r="P1287" s="23"/>
      <c r="Q1287" s="23"/>
      <c r="R1287" s="23"/>
      <c r="S1287" s="74"/>
      <c r="T1287" s="74"/>
      <c r="U1287" s="74"/>
      <c r="V1287" s="23"/>
      <c r="W1287" s="23"/>
      <c r="X1287" s="23"/>
      <c r="Y1287" s="23"/>
      <c r="Z1287" s="4"/>
    </row>
    <row r="1288" spans="1:26" ht="23.25">
      <c r="A1288" s="4"/>
      <c r="B1288" s="51"/>
      <c r="C1288" s="51"/>
      <c r="D1288" s="51"/>
      <c r="E1288" s="51"/>
      <c r="F1288" s="51"/>
      <c r="G1288" s="51"/>
      <c r="H1288" s="51"/>
      <c r="I1288" s="64"/>
      <c r="J1288" s="53" t="s">
        <v>63</v>
      </c>
      <c r="K1288" s="54"/>
      <c r="L1288" s="74"/>
      <c r="M1288" s="23"/>
      <c r="N1288" s="74"/>
      <c r="O1288" s="74"/>
      <c r="P1288" s="23"/>
      <c r="Q1288" s="23"/>
      <c r="R1288" s="23"/>
      <c r="S1288" s="74"/>
      <c r="T1288" s="74"/>
      <c r="U1288" s="74"/>
      <c r="V1288" s="23"/>
      <c r="W1288" s="23"/>
      <c r="X1288" s="23"/>
      <c r="Y1288" s="23"/>
      <c r="Z1288" s="4"/>
    </row>
    <row r="1289" spans="1:26" ht="23.25">
      <c r="A1289" s="4"/>
      <c r="B1289" s="51"/>
      <c r="C1289" s="51"/>
      <c r="D1289" s="51"/>
      <c r="E1289" s="51"/>
      <c r="F1289" s="51"/>
      <c r="G1289" s="51"/>
      <c r="H1289" s="51"/>
      <c r="I1289" s="64"/>
      <c r="J1289" s="53" t="s">
        <v>49</v>
      </c>
      <c r="K1289" s="54"/>
      <c r="L1289" s="74">
        <f>SUM(L1296+L1304)</f>
        <v>4950.700000000001</v>
      </c>
      <c r="M1289" s="23">
        <f>SUM(M1296+M1304)</f>
        <v>48</v>
      </c>
      <c r="N1289" s="74">
        <f>SUM(N1296+N1304)</f>
        <v>312</v>
      </c>
      <c r="O1289" s="74">
        <f>SUM(O1296+O1304)</f>
        <v>0</v>
      </c>
      <c r="P1289" s="23">
        <f>SUM(P1296+P1304)</f>
        <v>0</v>
      </c>
      <c r="Q1289" s="23">
        <f>SUM(L1289:P1289)</f>
        <v>5310.700000000001</v>
      </c>
      <c r="R1289" s="23">
        <f>SUM(R1296+R1304)</f>
        <v>0</v>
      </c>
      <c r="S1289" s="74">
        <f>SUM(S1296+S1304)</f>
        <v>0</v>
      </c>
      <c r="T1289" s="74">
        <f>SUM(T1296+T1304)</f>
        <v>0</v>
      </c>
      <c r="U1289" s="74">
        <f>SUM(U1296+U1304)</f>
        <v>0</v>
      </c>
      <c r="V1289" s="23">
        <f>SUM(R1289:U1289)</f>
        <v>0</v>
      </c>
      <c r="W1289" s="23">
        <f>SUM(Q1289+V1289)</f>
        <v>5310.700000000001</v>
      </c>
      <c r="X1289" s="23">
        <f>(Q1289/W1289)*100</f>
        <v>100</v>
      </c>
      <c r="Y1289" s="23">
        <f>(V1289/W1289)*100</f>
        <v>0</v>
      </c>
      <c r="Z1289" s="4"/>
    </row>
    <row r="1290" spans="1:26" ht="23.25">
      <c r="A1290" s="4"/>
      <c r="B1290" s="51"/>
      <c r="C1290" s="51"/>
      <c r="D1290" s="51"/>
      <c r="E1290" s="51"/>
      <c r="F1290" s="51"/>
      <c r="G1290" s="51"/>
      <c r="H1290" s="51"/>
      <c r="I1290" s="64"/>
      <c r="J1290" s="53" t="s">
        <v>50</v>
      </c>
      <c r="K1290" s="54"/>
      <c r="L1290" s="74">
        <f aca="true" t="shared" si="111" ref="L1290:P1291">SUM(L1297+L1314)</f>
        <v>5632.8</v>
      </c>
      <c r="M1290" s="23">
        <f t="shared" si="111"/>
        <v>64.8</v>
      </c>
      <c r="N1290" s="74">
        <f t="shared" si="111"/>
        <v>5644.2</v>
      </c>
      <c r="O1290" s="74">
        <f t="shared" si="111"/>
        <v>0</v>
      </c>
      <c r="P1290" s="23">
        <f t="shared" si="111"/>
        <v>0</v>
      </c>
      <c r="Q1290" s="23">
        <f>SUM(L1290:P1290)</f>
        <v>11341.8</v>
      </c>
      <c r="R1290" s="23">
        <f aca="true" t="shared" si="112" ref="R1290:U1291">SUM(R1297+R1314)</f>
        <v>0</v>
      </c>
      <c r="S1290" s="74">
        <f t="shared" si="112"/>
        <v>0</v>
      </c>
      <c r="T1290" s="74">
        <f t="shared" si="112"/>
        <v>0</v>
      </c>
      <c r="U1290" s="74">
        <f t="shared" si="112"/>
        <v>0</v>
      </c>
      <c r="V1290" s="23">
        <f>SUM(R1290:U1290)</f>
        <v>0</v>
      </c>
      <c r="W1290" s="23">
        <f>SUM(Q1290+V1290)</f>
        <v>11341.8</v>
      </c>
      <c r="X1290" s="23">
        <f>(Q1290/W1290)*100</f>
        <v>100</v>
      </c>
      <c r="Y1290" s="23">
        <f>(V1290/W1290)*100</f>
        <v>0</v>
      </c>
      <c r="Z1290" s="4"/>
    </row>
    <row r="1291" spans="1:26" ht="23.25">
      <c r="A1291" s="4"/>
      <c r="B1291" s="51"/>
      <c r="C1291" s="51"/>
      <c r="D1291" s="51"/>
      <c r="E1291" s="51"/>
      <c r="F1291" s="51"/>
      <c r="G1291" s="51"/>
      <c r="H1291" s="51"/>
      <c r="I1291" s="64"/>
      <c r="J1291" s="53" t="s">
        <v>51</v>
      </c>
      <c r="K1291" s="54"/>
      <c r="L1291" s="74">
        <f t="shared" si="111"/>
        <v>5335.3</v>
      </c>
      <c r="M1291" s="23">
        <f t="shared" si="111"/>
        <v>16.6</v>
      </c>
      <c r="N1291" s="74">
        <f t="shared" si="111"/>
        <v>4501.099999999999</v>
      </c>
      <c r="O1291" s="74">
        <f t="shared" si="111"/>
        <v>0</v>
      </c>
      <c r="P1291" s="23">
        <f t="shared" si="111"/>
        <v>0</v>
      </c>
      <c r="Q1291" s="23">
        <f>SUM(L1291:P1291)</f>
        <v>9853</v>
      </c>
      <c r="R1291" s="23">
        <f t="shared" si="112"/>
        <v>0</v>
      </c>
      <c r="S1291" s="74">
        <f t="shared" si="112"/>
        <v>0</v>
      </c>
      <c r="T1291" s="74">
        <f t="shared" si="112"/>
        <v>0</v>
      </c>
      <c r="U1291" s="74">
        <f t="shared" si="112"/>
        <v>0</v>
      </c>
      <c r="V1291" s="23">
        <f>SUM(R1291:U1291)</f>
        <v>0</v>
      </c>
      <c r="W1291" s="23">
        <f>SUM(Q1291+V1291)</f>
        <v>9853</v>
      </c>
      <c r="X1291" s="23">
        <f>(Q1291/W1291)*100</f>
        <v>100</v>
      </c>
      <c r="Y1291" s="23">
        <f>(V1291/W1291)*100</f>
        <v>0</v>
      </c>
      <c r="Z1291" s="4"/>
    </row>
    <row r="1292" spans="1:26" ht="23.25">
      <c r="A1292" s="4"/>
      <c r="B1292" s="57"/>
      <c r="C1292" s="58"/>
      <c r="D1292" s="58"/>
      <c r="E1292" s="58"/>
      <c r="F1292" s="58"/>
      <c r="G1292" s="58"/>
      <c r="H1292" s="58"/>
      <c r="I1292" s="53"/>
      <c r="J1292" s="53" t="s">
        <v>52</v>
      </c>
      <c r="K1292" s="54"/>
      <c r="L1292" s="21">
        <f>(L1291/L1289)*100</f>
        <v>107.76859838002706</v>
      </c>
      <c r="M1292" s="21">
        <f>(M1291/M1289)*100</f>
        <v>34.583333333333336</v>
      </c>
      <c r="N1292" s="21">
        <f>(N1291/N1289)*100</f>
        <v>1442.6602564102564</v>
      </c>
      <c r="O1292" s="21"/>
      <c r="P1292" s="21"/>
      <c r="Q1292" s="21">
        <f>(Q1291/Q1289)*100</f>
        <v>185.53109759542053</v>
      </c>
      <c r="R1292" s="21"/>
      <c r="S1292" s="21"/>
      <c r="T1292" s="21"/>
      <c r="U1292" s="21"/>
      <c r="V1292" s="21"/>
      <c r="W1292" s="21">
        <f>(W1291/W1289)*100</f>
        <v>185.53109759542053</v>
      </c>
      <c r="X1292" s="21"/>
      <c r="Y1292" s="21"/>
      <c r="Z1292" s="4"/>
    </row>
    <row r="1293" spans="1:26" ht="23.25">
      <c r="A1293" s="4"/>
      <c r="B1293" s="51"/>
      <c r="C1293" s="51"/>
      <c r="D1293" s="51"/>
      <c r="E1293" s="51"/>
      <c r="F1293" s="51"/>
      <c r="G1293" s="51"/>
      <c r="H1293" s="51"/>
      <c r="I1293" s="64"/>
      <c r="J1293" s="53" t="s">
        <v>53</v>
      </c>
      <c r="K1293" s="54"/>
      <c r="L1293" s="74">
        <f aca="true" t="shared" si="113" ref="L1293:Q1293">(L1291/L1290)*100</f>
        <v>94.71843488140888</v>
      </c>
      <c r="M1293" s="23">
        <f t="shared" si="113"/>
        <v>25.617283950617285</v>
      </c>
      <c r="N1293" s="74">
        <f t="shared" si="113"/>
        <v>79.74735126324369</v>
      </c>
      <c r="O1293" s="74"/>
      <c r="P1293" s="23"/>
      <c r="Q1293" s="23">
        <f t="shared" si="113"/>
        <v>86.87333580207728</v>
      </c>
      <c r="R1293" s="23"/>
      <c r="S1293" s="74"/>
      <c r="T1293" s="74"/>
      <c r="U1293" s="74"/>
      <c r="V1293" s="23"/>
      <c r="W1293" s="23">
        <f>(W1291/W1290)*100</f>
        <v>86.87333580207728</v>
      </c>
      <c r="X1293" s="23"/>
      <c r="Y1293" s="23"/>
      <c r="Z1293" s="4"/>
    </row>
    <row r="1294" spans="1:26" ht="23.25">
      <c r="A1294" s="4"/>
      <c r="B1294" s="51"/>
      <c r="C1294" s="51"/>
      <c r="D1294" s="51"/>
      <c r="E1294" s="51"/>
      <c r="F1294" s="51"/>
      <c r="G1294" s="51"/>
      <c r="H1294" s="51"/>
      <c r="I1294" s="64"/>
      <c r="J1294" s="53"/>
      <c r="K1294" s="54"/>
      <c r="L1294" s="74"/>
      <c r="M1294" s="23"/>
      <c r="N1294" s="74"/>
      <c r="O1294" s="74"/>
      <c r="P1294" s="23"/>
      <c r="Q1294" s="23"/>
      <c r="R1294" s="23"/>
      <c r="S1294" s="74"/>
      <c r="T1294" s="74"/>
      <c r="U1294" s="74"/>
      <c r="V1294" s="23"/>
      <c r="W1294" s="23"/>
      <c r="X1294" s="23"/>
      <c r="Y1294" s="23"/>
      <c r="Z1294" s="4"/>
    </row>
    <row r="1295" spans="1:26" ht="23.25">
      <c r="A1295" s="4"/>
      <c r="B1295" s="51"/>
      <c r="C1295" s="51"/>
      <c r="D1295" s="51"/>
      <c r="E1295" s="51"/>
      <c r="F1295" s="51"/>
      <c r="G1295" s="51"/>
      <c r="H1295" s="51" t="s">
        <v>347</v>
      </c>
      <c r="I1295" s="64"/>
      <c r="J1295" s="53" t="s">
        <v>348</v>
      </c>
      <c r="K1295" s="54"/>
      <c r="L1295" s="74"/>
      <c r="M1295" s="23"/>
      <c r="N1295" s="74"/>
      <c r="O1295" s="74"/>
      <c r="P1295" s="23"/>
      <c r="Q1295" s="23"/>
      <c r="R1295" s="23"/>
      <c r="S1295" s="74"/>
      <c r="T1295" s="74"/>
      <c r="U1295" s="74"/>
      <c r="V1295" s="23"/>
      <c r="W1295" s="23"/>
      <c r="X1295" s="23"/>
      <c r="Y1295" s="23"/>
      <c r="Z1295" s="4"/>
    </row>
    <row r="1296" spans="1:26" ht="23.25">
      <c r="A1296" s="4"/>
      <c r="B1296" s="51"/>
      <c r="C1296" s="51"/>
      <c r="D1296" s="51"/>
      <c r="E1296" s="51"/>
      <c r="F1296" s="51"/>
      <c r="G1296" s="51"/>
      <c r="H1296" s="51"/>
      <c r="I1296" s="64"/>
      <c r="J1296" s="53" t="s">
        <v>49</v>
      </c>
      <c r="K1296" s="54"/>
      <c r="L1296" s="74">
        <v>2560.8</v>
      </c>
      <c r="M1296" s="23">
        <v>36</v>
      </c>
      <c r="N1296" s="74">
        <v>300</v>
      </c>
      <c r="O1296" s="74"/>
      <c r="P1296" s="23"/>
      <c r="Q1296" s="23">
        <f>SUM(L1296:P1296)</f>
        <v>2896.8</v>
      </c>
      <c r="R1296" s="23"/>
      <c r="S1296" s="74"/>
      <c r="T1296" s="74"/>
      <c r="U1296" s="74"/>
      <c r="V1296" s="23">
        <f>SUM(R1296:U1296)</f>
        <v>0</v>
      </c>
      <c r="W1296" s="23">
        <f>SUM(Q1296+V1296)</f>
        <v>2896.8</v>
      </c>
      <c r="X1296" s="23">
        <f>(Q1296/W1296)*100</f>
        <v>100</v>
      </c>
      <c r="Y1296" s="23">
        <f>(V1296/W1296)*100</f>
        <v>0</v>
      </c>
      <c r="Z1296" s="4"/>
    </row>
    <row r="1297" spans="1:26" ht="23.25">
      <c r="A1297" s="4"/>
      <c r="B1297" s="57"/>
      <c r="C1297" s="57"/>
      <c r="D1297" s="57"/>
      <c r="E1297" s="57"/>
      <c r="F1297" s="57"/>
      <c r="G1297" s="57"/>
      <c r="H1297" s="57"/>
      <c r="I1297" s="64"/>
      <c r="J1297" s="53" t="s">
        <v>50</v>
      </c>
      <c r="K1297" s="54"/>
      <c r="L1297" s="74">
        <v>3121.4</v>
      </c>
      <c r="M1297" s="23">
        <v>40.3</v>
      </c>
      <c r="N1297" s="74">
        <v>5506.3</v>
      </c>
      <c r="O1297" s="74"/>
      <c r="P1297" s="23"/>
      <c r="Q1297" s="23">
        <f>SUM(L1297:P1297)</f>
        <v>8668</v>
      </c>
      <c r="R1297" s="23"/>
      <c r="S1297" s="74"/>
      <c r="T1297" s="74"/>
      <c r="U1297" s="74"/>
      <c r="V1297" s="23">
        <f>SUM(R1297:U1297)</f>
        <v>0</v>
      </c>
      <c r="W1297" s="23">
        <f>SUM(Q1297+V1297)</f>
        <v>8668</v>
      </c>
      <c r="X1297" s="23">
        <f>(Q1297/W1297)*100</f>
        <v>100</v>
      </c>
      <c r="Y1297" s="23">
        <f>(V1297/W1297)*100</f>
        <v>0</v>
      </c>
      <c r="Z1297" s="4"/>
    </row>
    <row r="1298" spans="1:26" ht="23.25">
      <c r="A1298" s="4"/>
      <c r="B1298" s="57"/>
      <c r="C1298" s="58"/>
      <c r="D1298" s="58"/>
      <c r="E1298" s="58"/>
      <c r="F1298" s="58"/>
      <c r="G1298" s="58"/>
      <c r="H1298" s="58"/>
      <c r="I1298" s="53"/>
      <c r="J1298" s="53" t="s">
        <v>51</v>
      </c>
      <c r="K1298" s="54"/>
      <c r="L1298" s="21">
        <v>2960.3</v>
      </c>
      <c r="M1298" s="21">
        <v>6.2</v>
      </c>
      <c r="N1298" s="21">
        <v>4389.4</v>
      </c>
      <c r="O1298" s="21"/>
      <c r="P1298" s="21"/>
      <c r="Q1298" s="21">
        <f>SUM(L1298:P1298)</f>
        <v>7355.9</v>
      </c>
      <c r="R1298" s="21"/>
      <c r="S1298" s="21"/>
      <c r="T1298" s="21"/>
      <c r="U1298" s="21"/>
      <c r="V1298" s="21">
        <f>SUM(R1298:U1298)</f>
        <v>0</v>
      </c>
      <c r="W1298" s="21">
        <f>SUM(Q1298+V1298)</f>
        <v>7355.9</v>
      </c>
      <c r="X1298" s="21">
        <f>(Q1298/W1298)*100</f>
        <v>100</v>
      </c>
      <c r="Y1298" s="21">
        <f>(V1298/W1298)*100</f>
        <v>0</v>
      </c>
      <c r="Z1298" s="4"/>
    </row>
    <row r="1299" spans="1:26" ht="23.25">
      <c r="A1299" s="4"/>
      <c r="B1299" s="57"/>
      <c r="C1299" s="57"/>
      <c r="D1299" s="57"/>
      <c r="E1299" s="57"/>
      <c r="F1299" s="57"/>
      <c r="G1299" s="57"/>
      <c r="H1299" s="57"/>
      <c r="I1299" s="64"/>
      <c r="J1299" s="53" t="s">
        <v>52</v>
      </c>
      <c r="K1299" s="54"/>
      <c r="L1299" s="74">
        <f>(L1298/L1296)*100</f>
        <v>115.60059356451109</v>
      </c>
      <c r="M1299" s="23">
        <f>(M1298/M1296)*100</f>
        <v>17.22222222222222</v>
      </c>
      <c r="N1299" s="74">
        <f>(N1298/N1296)*100</f>
        <v>1463.1333333333332</v>
      </c>
      <c r="O1299" s="74"/>
      <c r="P1299" s="23"/>
      <c r="Q1299" s="23">
        <f>(Q1298/Q1296)*100</f>
        <v>253.9319248826291</v>
      </c>
      <c r="R1299" s="23"/>
      <c r="S1299" s="74"/>
      <c r="T1299" s="74"/>
      <c r="U1299" s="74"/>
      <c r="V1299" s="23"/>
      <c r="W1299" s="23">
        <f>(W1298/W1296)*100</f>
        <v>253.9319248826291</v>
      </c>
      <c r="X1299" s="23"/>
      <c r="Y1299" s="23"/>
      <c r="Z1299" s="4"/>
    </row>
    <row r="1300" spans="1:26" ht="23.25">
      <c r="A1300" s="4"/>
      <c r="B1300" s="57"/>
      <c r="C1300" s="57"/>
      <c r="D1300" s="57"/>
      <c r="E1300" s="57"/>
      <c r="F1300" s="57"/>
      <c r="G1300" s="57"/>
      <c r="H1300" s="57"/>
      <c r="I1300" s="64"/>
      <c r="J1300" s="53" t="s">
        <v>53</v>
      </c>
      <c r="K1300" s="54"/>
      <c r="L1300" s="74">
        <f>(L1298/L1297)*100</f>
        <v>94.83885436022298</v>
      </c>
      <c r="M1300" s="23">
        <f>(M1298/M1297)*100</f>
        <v>15.384615384615385</v>
      </c>
      <c r="N1300" s="74">
        <f>(N1298/N1297)*100</f>
        <v>79.71596171657919</v>
      </c>
      <c r="O1300" s="74"/>
      <c r="P1300" s="23"/>
      <c r="Q1300" s="23">
        <f>(Q1298/Q1297)*100</f>
        <v>84.86271342870327</v>
      </c>
      <c r="R1300" s="23"/>
      <c r="S1300" s="74"/>
      <c r="T1300" s="74"/>
      <c r="U1300" s="74"/>
      <c r="V1300" s="23"/>
      <c r="W1300" s="23">
        <f>(W1298/W1297)*100</f>
        <v>84.86271342870327</v>
      </c>
      <c r="X1300" s="23"/>
      <c r="Y1300" s="23"/>
      <c r="Z1300" s="4"/>
    </row>
    <row r="1301" spans="1:26" ht="23.25">
      <c r="A1301" s="4"/>
      <c r="B1301" s="57"/>
      <c r="C1301" s="57"/>
      <c r="D1301" s="57"/>
      <c r="E1301" s="57"/>
      <c r="F1301" s="57"/>
      <c r="G1301" s="57"/>
      <c r="H1301" s="57"/>
      <c r="I1301" s="64"/>
      <c r="J1301" s="53"/>
      <c r="K1301" s="54"/>
      <c r="L1301" s="74"/>
      <c r="M1301" s="23"/>
      <c r="N1301" s="74"/>
      <c r="O1301" s="74"/>
      <c r="P1301" s="23"/>
      <c r="Q1301" s="23"/>
      <c r="R1301" s="23"/>
      <c r="S1301" s="74"/>
      <c r="T1301" s="74"/>
      <c r="U1301" s="74"/>
      <c r="V1301" s="23"/>
      <c r="W1301" s="23"/>
      <c r="X1301" s="23"/>
      <c r="Y1301" s="23"/>
      <c r="Z1301" s="4"/>
    </row>
    <row r="1302" spans="1:26" ht="23.25">
      <c r="A1302" s="4"/>
      <c r="B1302" s="57"/>
      <c r="C1302" s="57"/>
      <c r="D1302" s="57"/>
      <c r="E1302" s="57"/>
      <c r="F1302" s="57"/>
      <c r="G1302" s="57"/>
      <c r="H1302" s="57" t="s">
        <v>349</v>
      </c>
      <c r="I1302" s="64"/>
      <c r="J1302" s="53" t="s">
        <v>350</v>
      </c>
      <c r="K1302" s="54"/>
      <c r="L1302" s="74"/>
      <c r="M1302" s="23"/>
      <c r="N1302" s="74"/>
      <c r="O1302" s="74"/>
      <c r="P1302" s="23"/>
      <c r="Q1302" s="23"/>
      <c r="R1302" s="23"/>
      <c r="S1302" s="74"/>
      <c r="T1302" s="74"/>
      <c r="U1302" s="74"/>
      <c r="V1302" s="23"/>
      <c r="W1302" s="23"/>
      <c r="X1302" s="23"/>
      <c r="Y1302" s="23"/>
      <c r="Z1302" s="4"/>
    </row>
    <row r="1303" spans="1:26" ht="23.25">
      <c r="A1303" s="4"/>
      <c r="B1303" s="57"/>
      <c r="C1303" s="57"/>
      <c r="D1303" s="57"/>
      <c r="E1303" s="57"/>
      <c r="F1303" s="57"/>
      <c r="G1303" s="57"/>
      <c r="H1303" s="57"/>
      <c r="I1303" s="64"/>
      <c r="J1303" s="53" t="s">
        <v>351</v>
      </c>
      <c r="K1303" s="54"/>
      <c r="L1303" s="74"/>
      <c r="M1303" s="23"/>
      <c r="N1303" s="74"/>
      <c r="O1303" s="74"/>
      <c r="P1303" s="23"/>
      <c r="Q1303" s="23"/>
      <c r="R1303" s="23"/>
      <c r="S1303" s="74"/>
      <c r="T1303" s="74"/>
      <c r="U1303" s="74"/>
      <c r="V1303" s="23"/>
      <c r="W1303" s="23"/>
      <c r="X1303" s="23"/>
      <c r="Y1303" s="23"/>
      <c r="Z1303" s="4"/>
    </row>
    <row r="1304" spans="1:26" ht="23.25">
      <c r="A1304" s="4"/>
      <c r="B1304" s="57"/>
      <c r="C1304" s="57"/>
      <c r="D1304" s="57"/>
      <c r="E1304" s="57"/>
      <c r="F1304" s="57"/>
      <c r="G1304" s="57"/>
      <c r="H1304" s="57"/>
      <c r="I1304" s="64"/>
      <c r="J1304" s="53" t="s">
        <v>49</v>
      </c>
      <c r="K1304" s="54"/>
      <c r="L1304" s="74">
        <v>2389.9</v>
      </c>
      <c r="M1304" s="23">
        <v>12</v>
      </c>
      <c r="N1304" s="74">
        <v>12</v>
      </c>
      <c r="O1304" s="74"/>
      <c r="P1304" s="23"/>
      <c r="Q1304" s="23">
        <f>SUM(L1304:P1304)</f>
        <v>2413.9</v>
      </c>
      <c r="R1304" s="23"/>
      <c r="S1304" s="74"/>
      <c r="T1304" s="74"/>
      <c r="U1304" s="74"/>
      <c r="V1304" s="23">
        <f>SUM(R1304:U1304)</f>
        <v>0</v>
      </c>
      <c r="W1304" s="23">
        <f>SUM(Q1304+V1304)</f>
        <v>2413.9</v>
      </c>
      <c r="X1304" s="23">
        <f>(Q1304/W1304)*100</f>
        <v>100</v>
      </c>
      <c r="Y1304" s="23">
        <f>(V1304/W1304)*100</f>
        <v>0</v>
      </c>
      <c r="Z1304" s="4"/>
    </row>
    <row r="1305" spans="1:26" ht="23.25">
      <c r="A1305" s="4"/>
      <c r="B1305" s="65"/>
      <c r="C1305" s="65"/>
      <c r="D1305" s="65"/>
      <c r="E1305" s="65"/>
      <c r="F1305" s="65"/>
      <c r="G1305" s="65"/>
      <c r="H1305" s="65"/>
      <c r="I1305" s="66"/>
      <c r="J1305" s="62"/>
      <c r="K1305" s="63"/>
      <c r="L1305" s="75"/>
      <c r="M1305" s="76"/>
      <c r="N1305" s="75"/>
      <c r="O1305" s="75"/>
      <c r="P1305" s="76"/>
      <c r="Q1305" s="76"/>
      <c r="R1305" s="76"/>
      <c r="S1305" s="75"/>
      <c r="T1305" s="75"/>
      <c r="U1305" s="75"/>
      <c r="V1305" s="76"/>
      <c r="W1305" s="76"/>
      <c r="X1305" s="76"/>
      <c r="Y1305" s="76"/>
      <c r="Z1305" s="4"/>
    </row>
    <row r="1306" spans="1:26" ht="23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23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6"/>
      <c r="W1307" s="6"/>
      <c r="X1307" s="6"/>
      <c r="Y1307" s="6" t="s">
        <v>424</v>
      </c>
      <c r="Z1307" s="4"/>
    </row>
    <row r="1308" spans="1:26" ht="23.25">
      <c r="A1308" s="4"/>
      <c r="B1308" s="67" t="s">
        <v>40</v>
      </c>
      <c r="C1308" s="68"/>
      <c r="D1308" s="68"/>
      <c r="E1308" s="68"/>
      <c r="F1308" s="68"/>
      <c r="G1308" s="68"/>
      <c r="H1308" s="69"/>
      <c r="I1308" s="10"/>
      <c r="J1308" s="11"/>
      <c r="K1308" s="12"/>
      <c r="L1308" s="13" t="s">
        <v>1</v>
      </c>
      <c r="M1308" s="13"/>
      <c r="N1308" s="13"/>
      <c r="O1308" s="13"/>
      <c r="P1308" s="13"/>
      <c r="Q1308" s="13"/>
      <c r="R1308" s="14" t="s">
        <v>2</v>
      </c>
      <c r="S1308" s="13"/>
      <c r="T1308" s="13"/>
      <c r="U1308" s="13"/>
      <c r="V1308" s="15"/>
      <c r="W1308" s="13" t="s">
        <v>42</v>
      </c>
      <c r="X1308" s="13"/>
      <c r="Y1308" s="16"/>
      <c r="Z1308" s="4"/>
    </row>
    <row r="1309" spans="1:26" ht="23.25">
      <c r="A1309" s="4"/>
      <c r="B1309" s="17" t="s">
        <v>41</v>
      </c>
      <c r="C1309" s="18"/>
      <c r="D1309" s="18"/>
      <c r="E1309" s="18"/>
      <c r="F1309" s="18"/>
      <c r="G1309" s="18"/>
      <c r="H1309" s="70"/>
      <c r="I1309" s="19"/>
      <c r="J1309" s="20"/>
      <c r="K1309" s="21"/>
      <c r="L1309" s="22"/>
      <c r="M1309" s="23"/>
      <c r="N1309" s="24"/>
      <c r="O1309" s="25" t="s">
        <v>3</v>
      </c>
      <c r="P1309" s="26"/>
      <c r="Q1309" s="27"/>
      <c r="R1309" s="28" t="s">
        <v>3</v>
      </c>
      <c r="S1309" s="24"/>
      <c r="T1309" s="22"/>
      <c r="U1309" s="29"/>
      <c r="V1309" s="27"/>
      <c r="W1309" s="27"/>
      <c r="X1309" s="30" t="s">
        <v>4</v>
      </c>
      <c r="Y1309" s="31"/>
      <c r="Z1309" s="4"/>
    </row>
    <row r="1310" spans="1:26" ht="23.25">
      <c r="A1310" s="4"/>
      <c r="B1310" s="19"/>
      <c r="C1310" s="32"/>
      <c r="D1310" s="32"/>
      <c r="E1310" s="32"/>
      <c r="F1310" s="33"/>
      <c r="G1310" s="32"/>
      <c r="H1310" s="19"/>
      <c r="I1310" s="19"/>
      <c r="J1310" s="5" t="s">
        <v>5</v>
      </c>
      <c r="K1310" s="21"/>
      <c r="L1310" s="34" t="s">
        <v>6</v>
      </c>
      <c r="M1310" s="35" t="s">
        <v>7</v>
      </c>
      <c r="N1310" s="36" t="s">
        <v>6</v>
      </c>
      <c r="O1310" s="34" t="s">
        <v>8</v>
      </c>
      <c r="P1310" s="26" t="s">
        <v>9</v>
      </c>
      <c r="Q1310" s="23"/>
      <c r="R1310" s="37" t="s">
        <v>8</v>
      </c>
      <c r="S1310" s="35" t="s">
        <v>10</v>
      </c>
      <c r="T1310" s="34" t="s">
        <v>11</v>
      </c>
      <c r="U1310" s="29" t="s">
        <v>12</v>
      </c>
      <c r="V1310" s="27"/>
      <c r="W1310" s="27"/>
      <c r="X1310" s="27"/>
      <c r="Y1310" s="35"/>
      <c r="Z1310" s="4"/>
    </row>
    <row r="1311" spans="1:26" ht="23.25">
      <c r="A1311" s="4"/>
      <c r="B1311" s="38" t="s">
        <v>31</v>
      </c>
      <c r="C1311" s="38" t="s">
        <v>32</v>
      </c>
      <c r="D1311" s="38" t="s">
        <v>33</v>
      </c>
      <c r="E1311" s="38" t="s">
        <v>34</v>
      </c>
      <c r="F1311" s="38" t="s">
        <v>35</v>
      </c>
      <c r="G1311" s="38" t="s">
        <v>36</v>
      </c>
      <c r="H1311" s="38" t="s">
        <v>39</v>
      </c>
      <c r="I1311" s="19"/>
      <c r="J1311" s="39"/>
      <c r="K1311" s="21"/>
      <c r="L1311" s="34" t="s">
        <v>13</v>
      </c>
      <c r="M1311" s="35" t="s">
        <v>14</v>
      </c>
      <c r="N1311" s="36" t="s">
        <v>15</v>
      </c>
      <c r="O1311" s="34" t="s">
        <v>16</v>
      </c>
      <c r="P1311" s="26" t="s">
        <v>17</v>
      </c>
      <c r="Q1311" s="35" t="s">
        <v>18</v>
      </c>
      <c r="R1311" s="37" t="s">
        <v>16</v>
      </c>
      <c r="S1311" s="35" t="s">
        <v>19</v>
      </c>
      <c r="T1311" s="34" t="s">
        <v>20</v>
      </c>
      <c r="U1311" s="29" t="s">
        <v>21</v>
      </c>
      <c r="V1311" s="26" t="s">
        <v>18</v>
      </c>
      <c r="W1311" s="26" t="s">
        <v>22</v>
      </c>
      <c r="X1311" s="26" t="s">
        <v>23</v>
      </c>
      <c r="Y1311" s="35" t="s">
        <v>24</v>
      </c>
      <c r="Z1311" s="4"/>
    </row>
    <row r="1312" spans="1:26" ht="23.25">
      <c r="A1312" s="4"/>
      <c r="B1312" s="40"/>
      <c r="C1312" s="40"/>
      <c r="D1312" s="40"/>
      <c r="E1312" s="40"/>
      <c r="F1312" s="40"/>
      <c r="G1312" s="40"/>
      <c r="H1312" s="40"/>
      <c r="I1312" s="40"/>
      <c r="J1312" s="41"/>
      <c r="K1312" s="42"/>
      <c r="L1312" s="43"/>
      <c r="M1312" s="44"/>
      <c r="N1312" s="45"/>
      <c r="O1312" s="46" t="s">
        <v>25</v>
      </c>
      <c r="P1312" s="47"/>
      <c r="Q1312" s="48"/>
      <c r="R1312" s="49" t="s">
        <v>25</v>
      </c>
      <c r="S1312" s="44" t="s">
        <v>26</v>
      </c>
      <c r="T1312" s="43"/>
      <c r="U1312" s="50" t="s">
        <v>27</v>
      </c>
      <c r="V1312" s="48"/>
      <c r="W1312" s="48"/>
      <c r="X1312" s="48"/>
      <c r="Y1312" s="49"/>
      <c r="Z1312" s="4"/>
    </row>
    <row r="1313" spans="1:26" ht="23.25">
      <c r="A1313" s="4"/>
      <c r="B1313" s="51"/>
      <c r="C1313" s="51"/>
      <c r="D1313" s="51"/>
      <c r="E1313" s="51"/>
      <c r="F1313" s="51"/>
      <c r="G1313" s="51"/>
      <c r="H1313" s="51"/>
      <c r="I1313" s="64"/>
      <c r="J1313" s="53"/>
      <c r="K1313" s="54"/>
      <c r="L1313" s="22"/>
      <c r="M1313" s="23"/>
      <c r="N1313" s="24"/>
      <c r="O1313" s="3"/>
      <c r="P1313" s="27"/>
      <c r="Q1313" s="27"/>
      <c r="R1313" s="23"/>
      <c r="S1313" s="24"/>
      <c r="T1313" s="22"/>
      <c r="U1313" s="73"/>
      <c r="V1313" s="27"/>
      <c r="W1313" s="27"/>
      <c r="X1313" s="27"/>
      <c r="Y1313" s="23"/>
      <c r="Z1313" s="4"/>
    </row>
    <row r="1314" spans="1:26" ht="23.25">
      <c r="A1314" s="4"/>
      <c r="B1314" s="51" t="s">
        <v>47</v>
      </c>
      <c r="C1314" s="51" t="s">
        <v>54</v>
      </c>
      <c r="D1314" s="51" t="s">
        <v>56</v>
      </c>
      <c r="E1314" s="51"/>
      <c r="F1314" s="51" t="s">
        <v>345</v>
      </c>
      <c r="G1314" s="51" t="s">
        <v>61</v>
      </c>
      <c r="H1314" s="51" t="s">
        <v>349</v>
      </c>
      <c r="I1314" s="64"/>
      <c r="J1314" s="55" t="s">
        <v>50</v>
      </c>
      <c r="K1314" s="56"/>
      <c r="L1314" s="74">
        <v>2511.4</v>
      </c>
      <c r="M1314" s="74">
        <v>24.5</v>
      </c>
      <c r="N1314" s="74">
        <v>137.9</v>
      </c>
      <c r="O1314" s="74"/>
      <c r="P1314" s="74"/>
      <c r="Q1314" s="74">
        <f>SUM(L1314:P1314)</f>
        <v>2673.8</v>
      </c>
      <c r="R1314" s="74"/>
      <c r="S1314" s="74"/>
      <c r="T1314" s="74"/>
      <c r="U1314" s="77"/>
      <c r="V1314" s="23">
        <f>SUM(R1314:U1314)</f>
        <v>0</v>
      </c>
      <c r="W1314" s="23">
        <f>SUM(Q1314+V1314)</f>
        <v>2673.8</v>
      </c>
      <c r="X1314" s="23">
        <f>(Q1314/W1314)*100</f>
        <v>100</v>
      </c>
      <c r="Y1314" s="23">
        <f>(V1314/W1314)*100</f>
        <v>0</v>
      </c>
      <c r="Z1314" s="4"/>
    </row>
    <row r="1315" spans="1:26" ht="23.25">
      <c r="A1315" s="4"/>
      <c r="B1315" s="51"/>
      <c r="C1315" s="51"/>
      <c r="D1315" s="51"/>
      <c r="E1315" s="51"/>
      <c r="F1315" s="51"/>
      <c r="G1315" s="51"/>
      <c r="H1315" s="51"/>
      <c r="I1315" s="64"/>
      <c r="J1315" s="55" t="s">
        <v>51</v>
      </c>
      <c r="K1315" s="56"/>
      <c r="L1315" s="74">
        <v>2375</v>
      </c>
      <c r="M1315" s="74">
        <v>10.4</v>
      </c>
      <c r="N1315" s="74">
        <v>111.7</v>
      </c>
      <c r="O1315" s="74"/>
      <c r="P1315" s="74"/>
      <c r="Q1315" s="74">
        <f>SUM(L1315:P1315)</f>
        <v>2497.1</v>
      </c>
      <c r="R1315" s="74"/>
      <c r="S1315" s="74"/>
      <c r="T1315" s="74"/>
      <c r="U1315" s="74"/>
      <c r="V1315" s="23">
        <f>SUM(R1315:U1315)</f>
        <v>0</v>
      </c>
      <c r="W1315" s="23">
        <f>SUM(Q1315+V1315)</f>
        <v>2497.1</v>
      </c>
      <c r="X1315" s="23">
        <f>(Q1315/W1315)*100</f>
        <v>100</v>
      </c>
      <c r="Y1315" s="23">
        <f>(V1315/W1315)*100</f>
        <v>0</v>
      </c>
      <c r="Z1315" s="4"/>
    </row>
    <row r="1316" spans="1:26" ht="23.25">
      <c r="A1316" s="4"/>
      <c r="B1316" s="51"/>
      <c r="C1316" s="51"/>
      <c r="D1316" s="51"/>
      <c r="E1316" s="51"/>
      <c r="F1316" s="51"/>
      <c r="G1316" s="51"/>
      <c r="H1316" s="51"/>
      <c r="I1316" s="64"/>
      <c r="J1316" s="53" t="s">
        <v>52</v>
      </c>
      <c r="K1316" s="54"/>
      <c r="L1316" s="74">
        <f>(L1315/L1304)*100</f>
        <v>99.37654295158794</v>
      </c>
      <c r="M1316" s="74">
        <f>(M1315/M1304)*100</f>
        <v>86.66666666666667</v>
      </c>
      <c r="N1316" s="74">
        <f>(N1315/N1304)*100</f>
        <v>930.8333333333334</v>
      </c>
      <c r="O1316" s="74"/>
      <c r="P1316" s="74"/>
      <c r="Q1316" s="23">
        <f>(Q1315/Q1304)*100</f>
        <v>103.44670450308628</v>
      </c>
      <c r="R1316" s="74"/>
      <c r="S1316" s="74"/>
      <c r="T1316" s="74"/>
      <c r="U1316" s="74"/>
      <c r="V1316" s="23"/>
      <c r="W1316" s="23">
        <f>(W1315/W1304)*100</f>
        <v>103.44670450308628</v>
      </c>
      <c r="X1316" s="23"/>
      <c r="Y1316" s="23"/>
      <c r="Z1316" s="4"/>
    </row>
    <row r="1317" spans="1:26" ht="23.25">
      <c r="A1317" s="4"/>
      <c r="B1317" s="51"/>
      <c r="C1317" s="51"/>
      <c r="D1317" s="51"/>
      <c r="E1317" s="51"/>
      <c r="F1317" s="51"/>
      <c r="G1317" s="51"/>
      <c r="H1317" s="51"/>
      <c r="I1317" s="64"/>
      <c r="J1317" s="53" t="s">
        <v>53</v>
      </c>
      <c r="K1317" s="54"/>
      <c r="L1317" s="74">
        <f>(L1315/L1314)*100</f>
        <v>94.56876642510153</v>
      </c>
      <c r="M1317" s="23">
        <f>(M1315/M1314)*100</f>
        <v>42.44897959183674</v>
      </c>
      <c r="N1317" s="74">
        <f>(N1315/N1314)*100</f>
        <v>81.00072516316172</v>
      </c>
      <c r="O1317" s="74"/>
      <c r="P1317" s="23"/>
      <c r="Q1317" s="23">
        <f>(Q1315/Q1314)*100</f>
        <v>93.39142793028647</v>
      </c>
      <c r="R1317" s="23"/>
      <c r="S1317" s="74"/>
      <c r="T1317" s="74"/>
      <c r="U1317" s="74"/>
      <c r="V1317" s="23"/>
      <c r="W1317" s="23">
        <f>(W1315/W1314)*100</f>
        <v>93.39142793028647</v>
      </c>
      <c r="X1317" s="23"/>
      <c r="Y1317" s="23"/>
      <c r="Z1317" s="4"/>
    </row>
    <row r="1318" spans="1:26" ht="23.25">
      <c r="A1318" s="4"/>
      <c r="B1318" s="51"/>
      <c r="C1318" s="51"/>
      <c r="D1318" s="51"/>
      <c r="E1318" s="51"/>
      <c r="F1318" s="51"/>
      <c r="G1318" s="51"/>
      <c r="H1318" s="51"/>
      <c r="I1318" s="64"/>
      <c r="J1318" s="53"/>
      <c r="K1318" s="54"/>
      <c r="L1318" s="74"/>
      <c r="M1318" s="23"/>
      <c r="N1318" s="74"/>
      <c r="O1318" s="74"/>
      <c r="P1318" s="23"/>
      <c r="Q1318" s="23"/>
      <c r="R1318" s="23"/>
      <c r="S1318" s="74"/>
      <c r="T1318" s="74"/>
      <c r="U1318" s="74"/>
      <c r="V1318" s="23"/>
      <c r="W1318" s="23"/>
      <c r="X1318" s="23"/>
      <c r="Y1318" s="23"/>
      <c r="Z1318" s="4"/>
    </row>
    <row r="1319" spans="1:26" ht="23.25">
      <c r="A1319" s="4"/>
      <c r="B1319" s="51"/>
      <c r="C1319" s="51"/>
      <c r="D1319" s="51"/>
      <c r="E1319" s="51"/>
      <c r="F1319" s="51" t="s">
        <v>352</v>
      </c>
      <c r="G1319" s="51"/>
      <c r="H1319" s="51"/>
      <c r="I1319" s="64"/>
      <c r="J1319" s="53" t="s">
        <v>353</v>
      </c>
      <c r="K1319" s="54"/>
      <c r="L1319" s="74"/>
      <c r="M1319" s="23"/>
      <c r="N1319" s="74"/>
      <c r="O1319" s="74"/>
      <c r="P1319" s="23"/>
      <c r="Q1319" s="23"/>
      <c r="R1319" s="23"/>
      <c r="S1319" s="74"/>
      <c r="T1319" s="74"/>
      <c r="U1319" s="74"/>
      <c r="V1319" s="23"/>
      <c r="W1319" s="23"/>
      <c r="X1319" s="23"/>
      <c r="Y1319" s="23"/>
      <c r="Z1319" s="4"/>
    </row>
    <row r="1320" spans="1:26" ht="23.25">
      <c r="A1320" s="4"/>
      <c r="B1320" s="51"/>
      <c r="C1320" s="51"/>
      <c r="D1320" s="51"/>
      <c r="E1320" s="51"/>
      <c r="F1320" s="51"/>
      <c r="G1320" s="51"/>
      <c r="H1320" s="51"/>
      <c r="I1320" s="64"/>
      <c r="J1320" s="53" t="s">
        <v>354</v>
      </c>
      <c r="K1320" s="54"/>
      <c r="L1320" s="74"/>
      <c r="M1320" s="23"/>
      <c r="N1320" s="74"/>
      <c r="O1320" s="74"/>
      <c r="P1320" s="23"/>
      <c r="Q1320" s="23"/>
      <c r="R1320" s="23"/>
      <c r="S1320" s="74"/>
      <c r="T1320" s="74"/>
      <c r="U1320" s="74"/>
      <c r="V1320" s="23"/>
      <c r="W1320" s="23"/>
      <c r="X1320" s="23"/>
      <c r="Y1320" s="23"/>
      <c r="Z1320" s="4"/>
    </row>
    <row r="1321" spans="1:26" ht="23.25">
      <c r="A1321" s="4"/>
      <c r="B1321" s="51"/>
      <c r="C1321" s="51"/>
      <c r="D1321" s="51"/>
      <c r="E1321" s="51"/>
      <c r="F1321" s="51"/>
      <c r="G1321" s="51"/>
      <c r="H1321" s="51"/>
      <c r="I1321" s="64"/>
      <c r="J1321" s="53" t="s">
        <v>49</v>
      </c>
      <c r="K1321" s="54"/>
      <c r="L1321" s="74">
        <f>SUM(L1329)</f>
        <v>1001.2</v>
      </c>
      <c r="M1321" s="23">
        <f>SUM(M1329)</f>
        <v>12</v>
      </c>
      <c r="N1321" s="74">
        <f>SUM(N1329)</f>
        <v>12</v>
      </c>
      <c r="O1321" s="74">
        <f>SUM(O1329)</f>
        <v>0</v>
      </c>
      <c r="P1321" s="23">
        <f>SUM(P1329)</f>
        <v>0</v>
      </c>
      <c r="Q1321" s="23">
        <f>SUM(L1321:P1321)</f>
        <v>1025.2</v>
      </c>
      <c r="R1321" s="23">
        <f aca="true" t="shared" si="114" ref="R1321:U1323">SUM(R1329)</f>
        <v>0</v>
      </c>
      <c r="S1321" s="74">
        <f t="shared" si="114"/>
        <v>0</v>
      </c>
      <c r="T1321" s="74">
        <f t="shared" si="114"/>
        <v>0</v>
      </c>
      <c r="U1321" s="74">
        <f t="shared" si="114"/>
        <v>0</v>
      </c>
      <c r="V1321" s="23">
        <f>SUM(R1321:U1321)</f>
        <v>0</v>
      </c>
      <c r="W1321" s="23">
        <f>SUM(Q1321+V1321)</f>
        <v>1025.2</v>
      </c>
      <c r="X1321" s="23">
        <f>(Q1321/W1321)*100</f>
        <v>100</v>
      </c>
      <c r="Y1321" s="23">
        <f>(V1321/W1321)*100</f>
        <v>0</v>
      </c>
      <c r="Z1321" s="4"/>
    </row>
    <row r="1322" spans="1:26" ht="23.25">
      <c r="A1322" s="4"/>
      <c r="B1322" s="51"/>
      <c r="C1322" s="51"/>
      <c r="D1322" s="51"/>
      <c r="E1322" s="51"/>
      <c r="F1322" s="51"/>
      <c r="G1322" s="51"/>
      <c r="H1322" s="51"/>
      <c r="I1322" s="64"/>
      <c r="J1322" s="53" t="s">
        <v>50</v>
      </c>
      <c r="K1322" s="54"/>
      <c r="L1322" s="74">
        <f aca="true" t="shared" si="115" ref="L1322:P1323">SUM(L1330)</f>
        <v>931.9</v>
      </c>
      <c r="M1322" s="23">
        <f t="shared" si="115"/>
        <v>16</v>
      </c>
      <c r="N1322" s="74">
        <f t="shared" si="115"/>
        <v>40.8</v>
      </c>
      <c r="O1322" s="74">
        <f t="shared" si="115"/>
        <v>0</v>
      </c>
      <c r="P1322" s="23">
        <f t="shared" si="115"/>
        <v>0</v>
      </c>
      <c r="Q1322" s="23">
        <f>SUM(L1322:P1322)</f>
        <v>988.6999999999999</v>
      </c>
      <c r="R1322" s="23">
        <f t="shared" si="114"/>
        <v>0</v>
      </c>
      <c r="S1322" s="74">
        <f t="shared" si="114"/>
        <v>0</v>
      </c>
      <c r="T1322" s="74">
        <f t="shared" si="114"/>
        <v>0</v>
      </c>
      <c r="U1322" s="74">
        <f t="shared" si="114"/>
        <v>0</v>
      </c>
      <c r="V1322" s="23">
        <f>SUM(R1322:U1322)</f>
        <v>0</v>
      </c>
      <c r="W1322" s="23">
        <f>SUM(Q1322+V1322)</f>
        <v>988.6999999999999</v>
      </c>
      <c r="X1322" s="23">
        <f>(Q1322/W1322)*100</f>
        <v>100</v>
      </c>
      <c r="Y1322" s="23">
        <f>(V1322/W1322)*100</f>
        <v>0</v>
      </c>
      <c r="Z1322" s="4"/>
    </row>
    <row r="1323" spans="1:26" ht="23.25">
      <c r="A1323" s="4"/>
      <c r="B1323" s="51"/>
      <c r="C1323" s="51"/>
      <c r="D1323" s="51"/>
      <c r="E1323" s="51"/>
      <c r="F1323" s="51"/>
      <c r="G1323" s="51"/>
      <c r="H1323" s="51"/>
      <c r="I1323" s="64"/>
      <c r="J1323" s="53" t="s">
        <v>51</v>
      </c>
      <c r="K1323" s="54"/>
      <c r="L1323" s="74">
        <f t="shared" si="115"/>
        <v>839.1</v>
      </c>
      <c r="M1323" s="23">
        <f t="shared" si="115"/>
        <v>4.1</v>
      </c>
      <c r="N1323" s="74">
        <f t="shared" si="115"/>
        <v>18.3</v>
      </c>
      <c r="O1323" s="74">
        <f t="shared" si="115"/>
        <v>0</v>
      </c>
      <c r="P1323" s="23">
        <f t="shared" si="115"/>
        <v>0</v>
      </c>
      <c r="Q1323" s="23">
        <f>SUM(L1323:P1323)</f>
        <v>861.5</v>
      </c>
      <c r="R1323" s="23">
        <f t="shared" si="114"/>
        <v>0</v>
      </c>
      <c r="S1323" s="74">
        <f t="shared" si="114"/>
        <v>0</v>
      </c>
      <c r="T1323" s="74">
        <f t="shared" si="114"/>
        <v>0</v>
      </c>
      <c r="U1323" s="74">
        <f t="shared" si="114"/>
        <v>0</v>
      </c>
      <c r="V1323" s="23">
        <f>SUM(R1323:U1323)</f>
        <v>0</v>
      </c>
      <c r="W1323" s="23">
        <f>SUM(Q1323+V1323)</f>
        <v>861.5</v>
      </c>
      <c r="X1323" s="23">
        <f>(Q1323/W1323)*100</f>
        <v>100</v>
      </c>
      <c r="Y1323" s="23">
        <f>(V1323/W1323)*100</f>
        <v>0</v>
      </c>
      <c r="Z1323" s="4"/>
    </row>
    <row r="1324" spans="1:26" ht="23.25">
      <c r="A1324" s="4"/>
      <c r="B1324" s="51"/>
      <c r="C1324" s="51"/>
      <c r="D1324" s="51"/>
      <c r="E1324" s="51"/>
      <c r="F1324" s="51"/>
      <c r="G1324" s="51"/>
      <c r="H1324" s="51"/>
      <c r="I1324" s="64"/>
      <c r="J1324" s="53" t="s">
        <v>52</v>
      </c>
      <c r="K1324" s="54"/>
      <c r="L1324" s="74">
        <f>(L1323/L1321)*100</f>
        <v>83.8094286855773</v>
      </c>
      <c r="M1324" s="23">
        <f>(M1323/M1321)*100</f>
        <v>34.166666666666664</v>
      </c>
      <c r="N1324" s="74">
        <f>(N1323/N1321)*100</f>
        <v>152.5</v>
      </c>
      <c r="O1324" s="74"/>
      <c r="P1324" s="23"/>
      <c r="Q1324" s="23">
        <f>(Q1323/Q1321)*100</f>
        <v>84.03238392508779</v>
      </c>
      <c r="R1324" s="23"/>
      <c r="S1324" s="74"/>
      <c r="T1324" s="74"/>
      <c r="U1324" s="74"/>
      <c r="V1324" s="23"/>
      <c r="W1324" s="23">
        <f>(W1323/W1321)*100</f>
        <v>84.03238392508779</v>
      </c>
      <c r="X1324" s="23"/>
      <c r="Y1324" s="23"/>
      <c r="Z1324" s="4"/>
    </row>
    <row r="1325" spans="1:26" ht="23.25">
      <c r="A1325" s="4"/>
      <c r="B1325" s="51"/>
      <c r="C1325" s="51"/>
      <c r="D1325" s="51"/>
      <c r="E1325" s="51"/>
      <c r="F1325" s="51"/>
      <c r="G1325" s="51"/>
      <c r="H1325" s="51"/>
      <c r="I1325" s="64"/>
      <c r="J1325" s="53" t="s">
        <v>53</v>
      </c>
      <c r="K1325" s="54"/>
      <c r="L1325" s="74">
        <f aca="true" t="shared" si="116" ref="L1325:Q1325">(L1323/L1322)*100</f>
        <v>90.04184998390386</v>
      </c>
      <c r="M1325" s="23">
        <f t="shared" si="116"/>
        <v>25.624999999999996</v>
      </c>
      <c r="N1325" s="74">
        <f t="shared" si="116"/>
        <v>44.852941176470594</v>
      </c>
      <c r="O1325" s="74"/>
      <c r="P1325" s="23"/>
      <c r="Q1325" s="23">
        <f t="shared" si="116"/>
        <v>87.13462121978355</v>
      </c>
      <c r="R1325" s="23"/>
      <c r="S1325" s="74"/>
      <c r="T1325" s="74"/>
      <c r="U1325" s="74"/>
      <c r="V1325" s="23"/>
      <c r="W1325" s="23">
        <f>(W1323/W1322)*100</f>
        <v>87.13462121978355</v>
      </c>
      <c r="X1325" s="23"/>
      <c r="Y1325" s="23"/>
      <c r="Z1325" s="4"/>
    </row>
    <row r="1326" spans="1:26" ht="23.25">
      <c r="A1326" s="4"/>
      <c r="B1326" s="51"/>
      <c r="C1326" s="51"/>
      <c r="D1326" s="51"/>
      <c r="E1326" s="51"/>
      <c r="F1326" s="51"/>
      <c r="G1326" s="51"/>
      <c r="H1326" s="51"/>
      <c r="I1326" s="64"/>
      <c r="J1326" s="53"/>
      <c r="K1326" s="54"/>
      <c r="L1326" s="74"/>
      <c r="M1326" s="23"/>
      <c r="N1326" s="74"/>
      <c r="O1326" s="74"/>
      <c r="P1326" s="23"/>
      <c r="Q1326" s="23"/>
      <c r="R1326" s="23"/>
      <c r="S1326" s="74"/>
      <c r="T1326" s="74"/>
      <c r="U1326" s="74"/>
      <c r="V1326" s="23"/>
      <c r="W1326" s="23"/>
      <c r="X1326" s="23"/>
      <c r="Y1326" s="23"/>
      <c r="Z1326" s="4"/>
    </row>
    <row r="1327" spans="1:26" ht="23.25">
      <c r="A1327" s="4"/>
      <c r="B1327" s="51"/>
      <c r="C1327" s="51"/>
      <c r="D1327" s="51"/>
      <c r="E1327" s="51"/>
      <c r="F1327" s="51"/>
      <c r="G1327" s="51" t="s">
        <v>61</v>
      </c>
      <c r="H1327" s="51"/>
      <c r="I1327" s="64"/>
      <c r="J1327" s="53" t="s">
        <v>62</v>
      </c>
      <c r="K1327" s="54"/>
      <c r="L1327" s="74"/>
      <c r="M1327" s="23"/>
      <c r="N1327" s="74"/>
      <c r="O1327" s="74"/>
      <c r="P1327" s="23"/>
      <c r="Q1327" s="23"/>
      <c r="R1327" s="23"/>
      <c r="S1327" s="74"/>
      <c r="T1327" s="74"/>
      <c r="U1327" s="74"/>
      <c r="V1327" s="23"/>
      <c r="W1327" s="23"/>
      <c r="X1327" s="23"/>
      <c r="Y1327" s="23"/>
      <c r="Z1327" s="4"/>
    </row>
    <row r="1328" spans="1:26" ht="23.25">
      <c r="A1328" s="4"/>
      <c r="B1328" s="57"/>
      <c r="C1328" s="58"/>
      <c r="D1328" s="58"/>
      <c r="E1328" s="58"/>
      <c r="F1328" s="58"/>
      <c r="G1328" s="58"/>
      <c r="H1328" s="58"/>
      <c r="I1328" s="53"/>
      <c r="J1328" s="53" t="s">
        <v>63</v>
      </c>
      <c r="K1328" s="54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4"/>
    </row>
    <row r="1329" spans="1:26" ht="23.25">
      <c r="A1329" s="4"/>
      <c r="B1329" s="51"/>
      <c r="C1329" s="51"/>
      <c r="D1329" s="51"/>
      <c r="E1329" s="51"/>
      <c r="F1329" s="51"/>
      <c r="G1329" s="51"/>
      <c r="H1329" s="51"/>
      <c r="I1329" s="64"/>
      <c r="J1329" s="53" t="s">
        <v>49</v>
      </c>
      <c r="K1329" s="54"/>
      <c r="L1329" s="74">
        <f aca="true" t="shared" si="117" ref="L1329:P1331">SUM(L1337)</f>
        <v>1001.2</v>
      </c>
      <c r="M1329" s="23">
        <f t="shared" si="117"/>
        <v>12</v>
      </c>
      <c r="N1329" s="74">
        <f t="shared" si="117"/>
        <v>12</v>
      </c>
      <c r="O1329" s="74">
        <f t="shared" si="117"/>
        <v>0</v>
      </c>
      <c r="P1329" s="23">
        <f t="shared" si="117"/>
        <v>0</v>
      </c>
      <c r="Q1329" s="23">
        <f>SUM(L1329:P1329)</f>
        <v>1025.2</v>
      </c>
      <c r="R1329" s="23">
        <f aca="true" t="shared" si="118" ref="R1329:U1331">SUM(R1337)</f>
        <v>0</v>
      </c>
      <c r="S1329" s="74">
        <f t="shared" si="118"/>
        <v>0</v>
      </c>
      <c r="T1329" s="74">
        <f t="shared" si="118"/>
        <v>0</v>
      </c>
      <c r="U1329" s="74">
        <f t="shared" si="118"/>
        <v>0</v>
      </c>
      <c r="V1329" s="23">
        <f>SUM(R1329:U1329)</f>
        <v>0</v>
      </c>
      <c r="W1329" s="23">
        <f>SUM(Q1329+V1329)</f>
        <v>1025.2</v>
      </c>
      <c r="X1329" s="23">
        <f>(Q1329/W1329)*100</f>
        <v>100</v>
      </c>
      <c r="Y1329" s="23">
        <f>(V1329/W1329)*100</f>
        <v>0</v>
      </c>
      <c r="Z1329" s="4"/>
    </row>
    <row r="1330" spans="1:26" ht="23.25">
      <c r="A1330" s="4"/>
      <c r="B1330" s="51"/>
      <c r="C1330" s="51"/>
      <c r="D1330" s="51"/>
      <c r="E1330" s="51"/>
      <c r="F1330" s="51"/>
      <c r="G1330" s="51"/>
      <c r="H1330" s="51"/>
      <c r="I1330" s="64"/>
      <c r="J1330" s="53" t="s">
        <v>50</v>
      </c>
      <c r="K1330" s="54"/>
      <c r="L1330" s="74">
        <f t="shared" si="117"/>
        <v>931.9</v>
      </c>
      <c r="M1330" s="23">
        <f t="shared" si="117"/>
        <v>16</v>
      </c>
      <c r="N1330" s="74">
        <f t="shared" si="117"/>
        <v>40.8</v>
      </c>
      <c r="O1330" s="74">
        <f t="shared" si="117"/>
        <v>0</v>
      </c>
      <c r="P1330" s="23">
        <f t="shared" si="117"/>
        <v>0</v>
      </c>
      <c r="Q1330" s="23">
        <f>SUM(L1330:P1330)</f>
        <v>988.6999999999999</v>
      </c>
      <c r="R1330" s="23">
        <f t="shared" si="118"/>
        <v>0</v>
      </c>
      <c r="S1330" s="74">
        <f t="shared" si="118"/>
        <v>0</v>
      </c>
      <c r="T1330" s="74">
        <f t="shared" si="118"/>
        <v>0</v>
      </c>
      <c r="U1330" s="74">
        <f t="shared" si="118"/>
        <v>0</v>
      </c>
      <c r="V1330" s="23">
        <f>SUM(R1330:U1330)</f>
        <v>0</v>
      </c>
      <c r="W1330" s="23">
        <f>SUM(Q1330+V1330)</f>
        <v>988.6999999999999</v>
      </c>
      <c r="X1330" s="23">
        <f>(Q1330/W1330)*100</f>
        <v>100</v>
      </c>
      <c r="Y1330" s="23">
        <f>(V1330/W1330)*100</f>
        <v>0</v>
      </c>
      <c r="Z1330" s="4"/>
    </row>
    <row r="1331" spans="1:26" ht="23.25">
      <c r="A1331" s="4"/>
      <c r="B1331" s="51"/>
      <c r="C1331" s="51"/>
      <c r="D1331" s="51"/>
      <c r="E1331" s="51"/>
      <c r="F1331" s="51"/>
      <c r="G1331" s="51"/>
      <c r="H1331" s="51"/>
      <c r="I1331" s="64"/>
      <c r="J1331" s="53" t="s">
        <v>51</v>
      </c>
      <c r="K1331" s="54"/>
      <c r="L1331" s="74">
        <f t="shared" si="117"/>
        <v>839.1</v>
      </c>
      <c r="M1331" s="23">
        <f t="shared" si="117"/>
        <v>4.1</v>
      </c>
      <c r="N1331" s="74">
        <f t="shared" si="117"/>
        <v>18.3</v>
      </c>
      <c r="O1331" s="74">
        <f t="shared" si="117"/>
        <v>0</v>
      </c>
      <c r="P1331" s="23">
        <f t="shared" si="117"/>
        <v>0</v>
      </c>
      <c r="Q1331" s="23">
        <f>SUM(L1331:P1331)</f>
        <v>861.5</v>
      </c>
      <c r="R1331" s="23">
        <f t="shared" si="118"/>
        <v>0</v>
      </c>
      <c r="S1331" s="74">
        <f t="shared" si="118"/>
        <v>0</v>
      </c>
      <c r="T1331" s="74">
        <f t="shared" si="118"/>
        <v>0</v>
      </c>
      <c r="U1331" s="74">
        <f t="shared" si="118"/>
        <v>0</v>
      </c>
      <c r="V1331" s="23">
        <f>SUM(R1331:U1331)</f>
        <v>0</v>
      </c>
      <c r="W1331" s="23">
        <f>SUM(Q1331+V1331)</f>
        <v>861.5</v>
      </c>
      <c r="X1331" s="23">
        <f>(Q1331/W1331)*100</f>
        <v>100</v>
      </c>
      <c r="Y1331" s="23">
        <f>(V1331/W1331)*100</f>
        <v>0</v>
      </c>
      <c r="Z1331" s="4"/>
    </row>
    <row r="1332" spans="1:26" ht="23.25">
      <c r="A1332" s="4"/>
      <c r="B1332" s="51"/>
      <c r="C1332" s="51"/>
      <c r="D1332" s="51"/>
      <c r="E1332" s="51"/>
      <c r="F1332" s="51"/>
      <c r="G1332" s="51"/>
      <c r="H1332" s="51"/>
      <c r="I1332" s="64"/>
      <c r="J1332" s="53" t="s">
        <v>52</v>
      </c>
      <c r="K1332" s="54"/>
      <c r="L1332" s="74">
        <f>(L1331/L1329)*100</f>
        <v>83.8094286855773</v>
      </c>
      <c r="M1332" s="23">
        <f>(M1331/M1329)*100</f>
        <v>34.166666666666664</v>
      </c>
      <c r="N1332" s="74">
        <f>(N1331/N1329)*100</f>
        <v>152.5</v>
      </c>
      <c r="O1332" s="74"/>
      <c r="P1332" s="23"/>
      <c r="Q1332" s="23">
        <f>(Q1331/Q1329)*100</f>
        <v>84.03238392508779</v>
      </c>
      <c r="R1332" s="23"/>
      <c r="S1332" s="74"/>
      <c r="T1332" s="74"/>
      <c r="U1332" s="74"/>
      <c r="V1332" s="23"/>
      <c r="W1332" s="23">
        <f>(W1331/W1329)*100</f>
        <v>84.03238392508779</v>
      </c>
      <c r="X1332" s="23"/>
      <c r="Y1332" s="23"/>
      <c r="Z1332" s="4"/>
    </row>
    <row r="1333" spans="1:26" ht="23.25">
      <c r="A1333" s="4"/>
      <c r="B1333" s="51"/>
      <c r="C1333" s="51"/>
      <c r="D1333" s="51"/>
      <c r="E1333" s="51"/>
      <c r="F1333" s="51"/>
      <c r="G1333" s="51"/>
      <c r="H1333" s="51"/>
      <c r="I1333" s="64"/>
      <c r="J1333" s="53" t="s">
        <v>53</v>
      </c>
      <c r="K1333" s="54"/>
      <c r="L1333" s="74">
        <f>(L1331/L1330)*100</f>
        <v>90.04184998390386</v>
      </c>
      <c r="M1333" s="23">
        <f>(M1331/M1330)*100</f>
        <v>25.624999999999996</v>
      </c>
      <c r="N1333" s="74">
        <f>(N1331/N1330)*100</f>
        <v>44.852941176470594</v>
      </c>
      <c r="O1333" s="74"/>
      <c r="P1333" s="23"/>
      <c r="Q1333" s="23">
        <f>(Q1331/Q1330)*100</f>
        <v>87.13462121978355</v>
      </c>
      <c r="R1333" s="23"/>
      <c r="S1333" s="74"/>
      <c r="T1333" s="74"/>
      <c r="U1333" s="74"/>
      <c r="V1333" s="23"/>
      <c r="W1333" s="23">
        <f>(W1331/W1330)*100</f>
        <v>87.13462121978355</v>
      </c>
      <c r="X1333" s="23"/>
      <c r="Y1333" s="23"/>
      <c r="Z1333" s="4"/>
    </row>
    <row r="1334" spans="1:26" ht="23.25">
      <c r="A1334" s="4"/>
      <c r="B1334" s="51"/>
      <c r="C1334" s="51"/>
      <c r="D1334" s="51"/>
      <c r="E1334" s="51"/>
      <c r="F1334" s="51"/>
      <c r="G1334" s="51"/>
      <c r="H1334" s="51"/>
      <c r="I1334" s="64"/>
      <c r="J1334" s="53"/>
      <c r="K1334" s="54"/>
      <c r="L1334" s="74"/>
      <c r="M1334" s="23"/>
      <c r="N1334" s="74"/>
      <c r="O1334" s="74"/>
      <c r="P1334" s="23"/>
      <c r="Q1334" s="23"/>
      <c r="R1334" s="23"/>
      <c r="S1334" s="74"/>
      <c r="T1334" s="74"/>
      <c r="U1334" s="74"/>
      <c r="V1334" s="23"/>
      <c r="W1334" s="23"/>
      <c r="X1334" s="23"/>
      <c r="Y1334" s="23"/>
      <c r="Z1334" s="4"/>
    </row>
    <row r="1335" spans="1:26" ht="23.25">
      <c r="A1335" s="4"/>
      <c r="B1335" s="51"/>
      <c r="C1335" s="51"/>
      <c r="D1335" s="51"/>
      <c r="E1335" s="51"/>
      <c r="F1335" s="51"/>
      <c r="G1335" s="51"/>
      <c r="H1335" s="51" t="s">
        <v>355</v>
      </c>
      <c r="I1335" s="64"/>
      <c r="J1335" s="53" t="s">
        <v>356</v>
      </c>
      <c r="K1335" s="54"/>
      <c r="L1335" s="74"/>
      <c r="M1335" s="23"/>
      <c r="N1335" s="74"/>
      <c r="O1335" s="74"/>
      <c r="P1335" s="23"/>
      <c r="Q1335" s="23"/>
      <c r="R1335" s="23"/>
      <c r="S1335" s="74"/>
      <c r="T1335" s="74"/>
      <c r="U1335" s="74"/>
      <c r="V1335" s="23"/>
      <c r="W1335" s="23"/>
      <c r="X1335" s="23"/>
      <c r="Y1335" s="23"/>
      <c r="Z1335" s="4"/>
    </row>
    <row r="1336" spans="1:26" ht="23.25">
      <c r="A1336" s="4"/>
      <c r="B1336" s="51"/>
      <c r="C1336" s="51"/>
      <c r="D1336" s="51"/>
      <c r="E1336" s="51"/>
      <c r="F1336" s="51"/>
      <c r="G1336" s="51"/>
      <c r="H1336" s="51"/>
      <c r="I1336" s="64"/>
      <c r="J1336" s="53" t="s">
        <v>357</v>
      </c>
      <c r="K1336" s="54"/>
      <c r="L1336" s="74"/>
      <c r="M1336" s="23"/>
      <c r="N1336" s="74"/>
      <c r="O1336" s="74"/>
      <c r="P1336" s="23"/>
      <c r="Q1336" s="23"/>
      <c r="R1336" s="23"/>
      <c r="S1336" s="74"/>
      <c r="T1336" s="74"/>
      <c r="U1336" s="74"/>
      <c r="V1336" s="23"/>
      <c r="W1336" s="23"/>
      <c r="X1336" s="23"/>
      <c r="Y1336" s="23"/>
      <c r="Z1336" s="4"/>
    </row>
    <row r="1337" spans="1:26" ht="23.25">
      <c r="A1337" s="4"/>
      <c r="B1337" s="57"/>
      <c r="C1337" s="58"/>
      <c r="D1337" s="58"/>
      <c r="E1337" s="58"/>
      <c r="F1337" s="58"/>
      <c r="G1337" s="58"/>
      <c r="H1337" s="58"/>
      <c r="I1337" s="53"/>
      <c r="J1337" s="53" t="s">
        <v>49</v>
      </c>
      <c r="K1337" s="54"/>
      <c r="L1337" s="21">
        <v>1001.2</v>
      </c>
      <c r="M1337" s="21">
        <v>12</v>
      </c>
      <c r="N1337" s="21">
        <v>12</v>
      </c>
      <c r="O1337" s="21"/>
      <c r="P1337" s="21"/>
      <c r="Q1337" s="21">
        <f>SUM(L1337:P1337)</f>
        <v>1025.2</v>
      </c>
      <c r="R1337" s="21"/>
      <c r="S1337" s="21"/>
      <c r="T1337" s="21"/>
      <c r="U1337" s="21"/>
      <c r="V1337" s="21">
        <f>SUM(R1337:U1337)</f>
        <v>0</v>
      </c>
      <c r="W1337" s="21">
        <f>SUM(Q1337+V1337)</f>
        <v>1025.2</v>
      </c>
      <c r="X1337" s="21">
        <f>(Q1337/W1337)*100</f>
        <v>100</v>
      </c>
      <c r="Y1337" s="21">
        <f>(V1337/W1337)*100</f>
        <v>0</v>
      </c>
      <c r="Z1337" s="4"/>
    </row>
    <row r="1338" spans="1:26" ht="23.25">
      <c r="A1338" s="4"/>
      <c r="B1338" s="51"/>
      <c r="C1338" s="51"/>
      <c r="D1338" s="51"/>
      <c r="E1338" s="51"/>
      <c r="F1338" s="51"/>
      <c r="G1338" s="51"/>
      <c r="H1338" s="51"/>
      <c r="I1338" s="64"/>
      <c r="J1338" s="53" t="s">
        <v>50</v>
      </c>
      <c r="K1338" s="54"/>
      <c r="L1338" s="74">
        <v>931.9</v>
      </c>
      <c r="M1338" s="23">
        <v>16</v>
      </c>
      <c r="N1338" s="74">
        <v>40.8</v>
      </c>
      <c r="O1338" s="74"/>
      <c r="P1338" s="23"/>
      <c r="Q1338" s="23">
        <f>SUM(L1338:P1338)</f>
        <v>988.6999999999999</v>
      </c>
      <c r="R1338" s="23"/>
      <c r="S1338" s="74"/>
      <c r="T1338" s="74"/>
      <c r="U1338" s="74"/>
      <c r="V1338" s="23">
        <f>SUM(R1338:U1338)</f>
        <v>0</v>
      </c>
      <c r="W1338" s="23">
        <f>SUM(Q1338+V1338)</f>
        <v>988.6999999999999</v>
      </c>
      <c r="X1338" s="23">
        <f>(Q1338/W1338)*100</f>
        <v>100</v>
      </c>
      <c r="Y1338" s="23">
        <f>(V1338/W1338)*100</f>
        <v>0</v>
      </c>
      <c r="Z1338" s="4"/>
    </row>
    <row r="1339" spans="1:26" ht="23.25">
      <c r="A1339" s="4"/>
      <c r="B1339" s="51"/>
      <c r="C1339" s="51"/>
      <c r="D1339" s="51"/>
      <c r="E1339" s="51"/>
      <c r="F1339" s="51"/>
      <c r="G1339" s="51"/>
      <c r="H1339" s="51"/>
      <c r="I1339" s="64"/>
      <c r="J1339" s="53" t="s">
        <v>51</v>
      </c>
      <c r="K1339" s="54"/>
      <c r="L1339" s="74">
        <v>839.1</v>
      </c>
      <c r="M1339" s="23">
        <v>4.1</v>
      </c>
      <c r="N1339" s="74">
        <v>18.3</v>
      </c>
      <c r="O1339" s="74"/>
      <c r="P1339" s="23"/>
      <c r="Q1339" s="23">
        <f>SUM(L1339:P1339)</f>
        <v>861.5</v>
      </c>
      <c r="R1339" s="23"/>
      <c r="S1339" s="74"/>
      <c r="T1339" s="74"/>
      <c r="U1339" s="74"/>
      <c r="V1339" s="23">
        <f>SUM(R1339:U1339)</f>
        <v>0</v>
      </c>
      <c r="W1339" s="23">
        <f>SUM(Q1339+V1339)</f>
        <v>861.5</v>
      </c>
      <c r="X1339" s="23">
        <f>(Q1339/W1339)*100</f>
        <v>100</v>
      </c>
      <c r="Y1339" s="23">
        <f>(V1339/W1339)*100</f>
        <v>0</v>
      </c>
      <c r="Z1339" s="4"/>
    </row>
    <row r="1340" spans="1:26" ht="23.25">
      <c r="A1340" s="4"/>
      <c r="B1340" s="51"/>
      <c r="C1340" s="51"/>
      <c r="D1340" s="51"/>
      <c r="E1340" s="51"/>
      <c r="F1340" s="51"/>
      <c r="G1340" s="51"/>
      <c r="H1340" s="51"/>
      <c r="I1340" s="64"/>
      <c r="J1340" s="53" t="s">
        <v>52</v>
      </c>
      <c r="K1340" s="54"/>
      <c r="L1340" s="74">
        <f>(L1339/L1337)*100</f>
        <v>83.8094286855773</v>
      </c>
      <c r="M1340" s="23">
        <f>(M1339/M1337)*100</f>
        <v>34.166666666666664</v>
      </c>
      <c r="N1340" s="74">
        <f>(N1339/N1337)*100</f>
        <v>152.5</v>
      </c>
      <c r="O1340" s="74"/>
      <c r="P1340" s="23"/>
      <c r="Q1340" s="23">
        <f>(Q1339/Q1337)*100</f>
        <v>84.03238392508779</v>
      </c>
      <c r="R1340" s="23"/>
      <c r="S1340" s="74"/>
      <c r="T1340" s="74"/>
      <c r="U1340" s="74"/>
      <c r="V1340" s="23"/>
      <c r="W1340" s="23">
        <f>(W1339/W1337)*100</f>
        <v>84.03238392508779</v>
      </c>
      <c r="X1340" s="23"/>
      <c r="Y1340" s="23"/>
      <c r="Z1340" s="4"/>
    </row>
    <row r="1341" spans="1:26" ht="23.25">
      <c r="A1341" s="4"/>
      <c r="B1341" s="51"/>
      <c r="C1341" s="51"/>
      <c r="D1341" s="51"/>
      <c r="E1341" s="51"/>
      <c r="F1341" s="51"/>
      <c r="G1341" s="51"/>
      <c r="H1341" s="51"/>
      <c r="I1341" s="64"/>
      <c r="J1341" s="53" t="s">
        <v>53</v>
      </c>
      <c r="K1341" s="54"/>
      <c r="L1341" s="74">
        <f>(L1339/L1338)*100</f>
        <v>90.04184998390386</v>
      </c>
      <c r="M1341" s="23">
        <f>(M1339/M1338)*100</f>
        <v>25.624999999999996</v>
      </c>
      <c r="N1341" s="74">
        <f>(N1339/N1338)*100</f>
        <v>44.852941176470594</v>
      </c>
      <c r="O1341" s="74"/>
      <c r="P1341" s="23"/>
      <c r="Q1341" s="23">
        <f>(Q1339/Q1338)*100</f>
        <v>87.13462121978355</v>
      </c>
      <c r="R1341" s="23"/>
      <c r="S1341" s="74"/>
      <c r="T1341" s="74"/>
      <c r="U1341" s="74"/>
      <c r="V1341" s="23"/>
      <c r="W1341" s="23">
        <f>(W1339/W1338)*100</f>
        <v>87.13462121978355</v>
      </c>
      <c r="X1341" s="23"/>
      <c r="Y1341" s="23"/>
      <c r="Z1341" s="4"/>
    </row>
    <row r="1342" spans="1:26" ht="23.25">
      <c r="A1342" s="4"/>
      <c r="B1342" s="57"/>
      <c r="C1342" s="57"/>
      <c r="D1342" s="57"/>
      <c r="E1342" s="57"/>
      <c r="F1342" s="57"/>
      <c r="G1342" s="57"/>
      <c r="H1342" s="57"/>
      <c r="I1342" s="64"/>
      <c r="J1342" s="53"/>
      <c r="K1342" s="54"/>
      <c r="L1342" s="74"/>
      <c r="M1342" s="23"/>
      <c r="N1342" s="74"/>
      <c r="O1342" s="74"/>
      <c r="P1342" s="23"/>
      <c r="Q1342" s="23"/>
      <c r="R1342" s="23"/>
      <c r="S1342" s="74"/>
      <c r="T1342" s="74"/>
      <c r="U1342" s="74"/>
      <c r="V1342" s="23"/>
      <c r="W1342" s="23"/>
      <c r="X1342" s="23"/>
      <c r="Y1342" s="23"/>
      <c r="Z1342" s="4"/>
    </row>
    <row r="1343" spans="1:26" ht="23.25">
      <c r="A1343" s="4"/>
      <c r="B1343" s="57"/>
      <c r="C1343" s="58"/>
      <c r="D1343" s="58"/>
      <c r="E1343" s="58"/>
      <c r="F1343" s="58" t="s">
        <v>358</v>
      </c>
      <c r="G1343" s="58"/>
      <c r="H1343" s="58"/>
      <c r="I1343" s="53"/>
      <c r="J1343" s="53" t="s">
        <v>359</v>
      </c>
      <c r="K1343" s="54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4"/>
    </row>
    <row r="1344" spans="1:26" ht="23.25">
      <c r="A1344" s="4"/>
      <c r="B1344" s="57"/>
      <c r="C1344" s="57"/>
      <c r="D1344" s="57"/>
      <c r="E1344" s="57"/>
      <c r="F1344" s="57"/>
      <c r="G1344" s="57"/>
      <c r="H1344" s="57"/>
      <c r="I1344" s="64"/>
      <c r="J1344" s="53" t="s">
        <v>360</v>
      </c>
      <c r="K1344" s="54"/>
      <c r="L1344" s="74"/>
      <c r="M1344" s="23"/>
      <c r="N1344" s="74"/>
      <c r="O1344" s="74"/>
      <c r="P1344" s="23"/>
      <c r="Q1344" s="23"/>
      <c r="R1344" s="23"/>
      <c r="S1344" s="74"/>
      <c r="T1344" s="74"/>
      <c r="U1344" s="74"/>
      <c r="V1344" s="23"/>
      <c r="W1344" s="23"/>
      <c r="X1344" s="23"/>
      <c r="Y1344" s="23"/>
      <c r="Z1344" s="4"/>
    </row>
    <row r="1345" spans="1:26" ht="23.25">
      <c r="A1345" s="4"/>
      <c r="B1345" s="57"/>
      <c r="C1345" s="57"/>
      <c r="D1345" s="57"/>
      <c r="E1345" s="57"/>
      <c r="F1345" s="57"/>
      <c r="G1345" s="57"/>
      <c r="H1345" s="57"/>
      <c r="I1345" s="64"/>
      <c r="J1345" s="53" t="s">
        <v>49</v>
      </c>
      <c r="K1345" s="54"/>
      <c r="L1345" s="74">
        <f aca="true" t="shared" si="119" ref="L1345:P1346">SUM(L1361)</f>
        <v>75253.1</v>
      </c>
      <c r="M1345" s="23">
        <f t="shared" si="119"/>
        <v>54546</v>
      </c>
      <c r="N1345" s="74">
        <f t="shared" si="119"/>
        <v>254039.2</v>
      </c>
      <c r="O1345" s="74">
        <f t="shared" si="119"/>
        <v>0</v>
      </c>
      <c r="P1345" s="23">
        <f t="shared" si="119"/>
        <v>0</v>
      </c>
      <c r="Q1345" s="23">
        <f>SUM(L1345:P1345)</f>
        <v>383838.30000000005</v>
      </c>
      <c r="R1345" s="23">
        <f aca="true" t="shared" si="120" ref="R1345:U1346">SUM(R1361)</f>
        <v>0</v>
      </c>
      <c r="S1345" s="74">
        <f t="shared" si="120"/>
        <v>22410</v>
      </c>
      <c r="T1345" s="74">
        <f t="shared" si="120"/>
        <v>2100</v>
      </c>
      <c r="U1345" s="74">
        <f t="shared" si="120"/>
        <v>0</v>
      </c>
      <c r="V1345" s="23">
        <f>SUM(R1345:U1345)</f>
        <v>24510</v>
      </c>
      <c r="W1345" s="23">
        <f>SUM(Q1345+V1345)</f>
        <v>408348.30000000005</v>
      </c>
      <c r="X1345" s="23">
        <f>(Q1345/W1345)*100</f>
        <v>93.99777102047443</v>
      </c>
      <c r="Y1345" s="23">
        <f>(V1345/W1345)*100</f>
        <v>6.002228979525566</v>
      </c>
      <c r="Z1345" s="4"/>
    </row>
    <row r="1346" spans="1:26" ht="23.25">
      <c r="A1346" s="4"/>
      <c r="B1346" s="57"/>
      <c r="C1346" s="57"/>
      <c r="D1346" s="57"/>
      <c r="E1346" s="57"/>
      <c r="F1346" s="57"/>
      <c r="G1346" s="57"/>
      <c r="H1346" s="57"/>
      <c r="I1346" s="64"/>
      <c r="J1346" s="53" t="s">
        <v>50</v>
      </c>
      <c r="K1346" s="54"/>
      <c r="L1346" s="74">
        <f t="shared" si="119"/>
        <v>85718.2</v>
      </c>
      <c r="M1346" s="23">
        <f t="shared" si="119"/>
        <v>30720.100000000002</v>
      </c>
      <c r="N1346" s="74">
        <f t="shared" si="119"/>
        <v>222081.5</v>
      </c>
      <c r="O1346" s="74">
        <f t="shared" si="119"/>
        <v>0</v>
      </c>
      <c r="P1346" s="23">
        <f t="shared" si="119"/>
        <v>0</v>
      </c>
      <c r="Q1346" s="23">
        <f>SUM(L1346:P1346)</f>
        <v>338519.8</v>
      </c>
      <c r="R1346" s="23">
        <f t="shared" si="120"/>
        <v>0</v>
      </c>
      <c r="S1346" s="74">
        <f t="shared" si="120"/>
        <v>44225.4</v>
      </c>
      <c r="T1346" s="74">
        <f t="shared" si="120"/>
        <v>3640</v>
      </c>
      <c r="U1346" s="74">
        <f t="shared" si="120"/>
        <v>0</v>
      </c>
      <c r="V1346" s="23">
        <f>SUM(R1346:U1346)</f>
        <v>47865.4</v>
      </c>
      <c r="W1346" s="23">
        <f>SUM(Q1346+V1346)</f>
        <v>386385.2</v>
      </c>
      <c r="X1346" s="23">
        <f>(Q1346/W1346)*100</f>
        <v>87.61199963145586</v>
      </c>
      <c r="Y1346" s="23">
        <f>(V1346/W1346)*100</f>
        <v>12.388000368544137</v>
      </c>
      <c r="Z1346" s="4"/>
    </row>
    <row r="1347" spans="1:26" ht="23.25">
      <c r="A1347" s="4"/>
      <c r="B1347" s="57"/>
      <c r="C1347" s="57"/>
      <c r="D1347" s="57"/>
      <c r="E1347" s="57"/>
      <c r="F1347" s="57"/>
      <c r="G1347" s="57"/>
      <c r="H1347" s="57"/>
      <c r="I1347" s="64"/>
      <c r="J1347" s="53" t="s">
        <v>51</v>
      </c>
      <c r="K1347" s="54"/>
      <c r="L1347" s="74">
        <f>SUM(L1363)</f>
        <v>83963.5</v>
      </c>
      <c r="M1347" s="23">
        <f aca="true" t="shared" si="121" ref="M1347:U1347">SUM(M1363)</f>
        <v>22781.100000000002</v>
      </c>
      <c r="N1347" s="74">
        <f t="shared" si="121"/>
        <v>193056</v>
      </c>
      <c r="O1347" s="74">
        <f t="shared" si="121"/>
        <v>0</v>
      </c>
      <c r="P1347" s="23">
        <f t="shared" si="121"/>
        <v>0</v>
      </c>
      <c r="Q1347" s="23">
        <f>SUM(L1347:P1347)</f>
        <v>299800.6</v>
      </c>
      <c r="R1347" s="23">
        <f t="shared" si="121"/>
        <v>0</v>
      </c>
      <c r="S1347" s="74">
        <f t="shared" si="121"/>
        <v>36131.399999999994</v>
      </c>
      <c r="T1347" s="74">
        <f t="shared" si="121"/>
        <v>2310.2</v>
      </c>
      <c r="U1347" s="74">
        <f t="shared" si="121"/>
        <v>0</v>
      </c>
      <c r="V1347" s="23">
        <f>SUM(R1347:U1347)</f>
        <v>38441.59999999999</v>
      </c>
      <c r="W1347" s="23">
        <f>SUM(Q1347+V1347)</f>
        <v>338242.19999999995</v>
      </c>
      <c r="X1347" s="23">
        <f>(Q1347/W1347)*100</f>
        <v>88.63488943721393</v>
      </c>
      <c r="Y1347" s="23">
        <f>(V1347/W1347)*100</f>
        <v>11.365110562786073</v>
      </c>
      <c r="Z1347" s="4"/>
    </row>
    <row r="1348" spans="1:26" ht="23.25">
      <c r="A1348" s="4"/>
      <c r="B1348" s="57"/>
      <c r="C1348" s="57"/>
      <c r="D1348" s="57"/>
      <c r="E1348" s="57"/>
      <c r="F1348" s="57"/>
      <c r="G1348" s="57"/>
      <c r="H1348" s="57"/>
      <c r="I1348" s="64"/>
      <c r="J1348" s="53" t="s">
        <v>52</v>
      </c>
      <c r="K1348" s="54"/>
      <c r="L1348" s="74">
        <f aca="true" t="shared" si="122" ref="L1348:W1348">(L1347/L1345)*100</f>
        <v>111.57480555618307</v>
      </c>
      <c r="M1348" s="23">
        <f t="shared" si="122"/>
        <v>41.764932350676496</v>
      </c>
      <c r="N1348" s="74">
        <f t="shared" si="122"/>
        <v>75.99457091661445</v>
      </c>
      <c r="O1348" s="74"/>
      <c r="P1348" s="23"/>
      <c r="Q1348" s="23">
        <f t="shared" si="122"/>
        <v>78.10596284946028</v>
      </c>
      <c r="R1348" s="23"/>
      <c r="S1348" s="74">
        <f t="shared" si="122"/>
        <v>161.2289156626506</v>
      </c>
      <c r="T1348" s="74">
        <f t="shared" si="122"/>
        <v>110.0095238095238</v>
      </c>
      <c r="U1348" s="74"/>
      <c r="V1348" s="23">
        <f t="shared" si="122"/>
        <v>156.84047327621374</v>
      </c>
      <c r="W1348" s="23">
        <f t="shared" si="122"/>
        <v>82.83178845118246</v>
      </c>
      <c r="X1348" s="23"/>
      <c r="Y1348" s="23"/>
      <c r="Z1348" s="4"/>
    </row>
    <row r="1349" spans="1:26" ht="23.25">
      <c r="A1349" s="4"/>
      <c r="B1349" s="57"/>
      <c r="C1349" s="57"/>
      <c r="D1349" s="57"/>
      <c r="E1349" s="57"/>
      <c r="F1349" s="57"/>
      <c r="G1349" s="57"/>
      <c r="H1349" s="57"/>
      <c r="I1349" s="64"/>
      <c r="J1349" s="53" t="s">
        <v>53</v>
      </c>
      <c r="K1349" s="54"/>
      <c r="L1349" s="74">
        <f>(L1347/L1346)*100</f>
        <v>97.95294348224765</v>
      </c>
      <c r="M1349" s="23">
        <f aca="true" t="shared" si="123" ref="M1349:W1349">(M1347/M1346)*100</f>
        <v>74.15698516606392</v>
      </c>
      <c r="N1349" s="74">
        <f t="shared" si="123"/>
        <v>86.93024857991323</v>
      </c>
      <c r="O1349" s="74"/>
      <c r="P1349" s="23"/>
      <c r="Q1349" s="23">
        <f t="shared" si="123"/>
        <v>88.56220522403711</v>
      </c>
      <c r="R1349" s="23"/>
      <c r="S1349" s="74">
        <f t="shared" si="123"/>
        <v>81.69830007190436</v>
      </c>
      <c r="T1349" s="74">
        <f t="shared" si="123"/>
        <v>63.467032967032964</v>
      </c>
      <c r="U1349" s="74"/>
      <c r="V1349" s="23">
        <f t="shared" si="123"/>
        <v>80.31187454821226</v>
      </c>
      <c r="W1349" s="23">
        <f t="shared" si="123"/>
        <v>87.54015422950981</v>
      </c>
      <c r="X1349" s="23"/>
      <c r="Y1349" s="23"/>
      <c r="Z1349" s="4"/>
    </row>
    <row r="1350" spans="1:26" ht="23.25">
      <c r="A1350" s="4"/>
      <c r="B1350" s="65"/>
      <c r="C1350" s="65"/>
      <c r="D1350" s="65"/>
      <c r="E1350" s="65"/>
      <c r="F1350" s="65"/>
      <c r="G1350" s="65"/>
      <c r="H1350" s="65"/>
      <c r="I1350" s="66"/>
      <c r="J1350" s="62"/>
      <c r="K1350" s="63"/>
      <c r="L1350" s="75"/>
      <c r="M1350" s="76"/>
      <c r="N1350" s="75"/>
      <c r="O1350" s="75"/>
      <c r="P1350" s="76"/>
      <c r="Q1350" s="76"/>
      <c r="R1350" s="76"/>
      <c r="S1350" s="75"/>
      <c r="T1350" s="75"/>
      <c r="U1350" s="75"/>
      <c r="V1350" s="76"/>
      <c r="W1350" s="76"/>
      <c r="X1350" s="76"/>
      <c r="Y1350" s="76"/>
      <c r="Z1350" s="4"/>
    </row>
    <row r="1351" spans="1:26" ht="23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23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6"/>
      <c r="W1352" s="6"/>
      <c r="X1352" s="6"/>
      <c r="Y1352" s="6" t="s">
        <v>425</v>
      </c>
      <c r="Z1352" s="4"/>
    </row>
    <row r="1353" spans="1:26" ht="23.25">
      <c r="A1353" s="4"/>
      <c r="B1353" s="67" t="s">
        <v>40</v>
      </c>
      <c r="C1353" s="68"/>
      <c r="D1353" s="68"/>
      <c r="E1353" s="68"/>
      <c r="F1353" s="68"/>
      <c r="G1353" s="68"/>
      <c r="H1353" s="69"/>
      <c r="I1353" s="10"/>
      <c r="J1353" s="11"/>
      <c r="K1353" s="12"/>
      <c r="L1353" s="13" t="s">
        <v>1</v>
      </c>
      <c r="M1353" s="13"/>
      <c r="N1353" s="13"/>
      <c r="O1353" s="13"/>
      <c r="P1353" s="13"/>
      <c r="Q1353" s="13"/>
      <c r="R1353" s="14" t="s">
        <v>2</v>
      </c>
      <c r="S1353" s="13"/>
      <c r="T1353" s="13"/>
      <c r="U1353" s="13"/>
      <c r="V1353" s="15"/>
      <c r="W1353" s="13" t="s">
        <v>42</v>
      </c>
      <c r="X1353" s="13"/>
      <c r="Y1353" s="16"/>
      <c r="Z1353" s="4"/>
    </row>
    <row r="1354" spans="1:26" ht="23.25">
      <c r="A1354" s="4"/>
      <c r="B1354" s="17" t="s">
        <v>41</v>
      </c>
      <c r="C1354" s="18"/>
      <c r="D1354" s="18"/>
      <c r="E1354" s="18"/>
      <c r="F1354" s="18"/>
      <c r="G1354" s="18"/>
      <c r="H1354" s="70"/>
      <c r="I1354" s="19"/>
      <c r="J1354" s="20"/>
      <c r="K1354" s="21"/>
      <c r="L1354" s="22"/>
      <c r="M1354" s="23"/>
      <c r="N1354" s="24"/>
      <c r="O1354" s="25" t="s">
        <v>3</v>
      </c>
      <c r="P1354" s="26"/>
      <c r="Q1354" s="27"/>
      <c r="R1354" s="28" t="s">
        <v>3</v>
      </c>
      <c r="S1354" s="24"/>
      <c r="T1354" s="22"/>
      <c r="U1354" s="29"/>
      <c r="V1354" s="27"/>
      <c r="W1354" s="27"/>
      <c r="X1354" s="30" t="s">
        <v>4</v>
      </c>
      <c r="Y1354" s="31"/>
      <c r="Z1354" s="4"/>
    </row>
    <row r="1355" spans="1:26" ht="23.25">
      <c r="A1355" s="4"/>
      <c r="B1355" s="19"/>
      <c r="C1355" s="32"/>
      <c r="D1355" s="32"/>
      <c r="E1355" s="32"/>
      <c r="F1355" s="33"/>
      <c r="G1355" s="32"/>
      <c r="H1355" s="19"/>
      <c r="I1355" s="19"/>
      <c r="J1355" s="5" t="s">
        <v>5</v>
      </c>
      <c r="K1355" s="21"/>
      <c r="L1355" s="34" t="s">
        <v>6</v>
      </c>
      <c r="M1355" s="35" t="s">
        <v>7</v>
      </c>
      <c r="N1355" s="36" t="s">
        <v>6</v>
      </c>
      <c r="O1355" s="34" t="s">
        <v>8</v>
      </c>
      <c r="P1355" s="26" t="s">
        <v>9</v>
      </c>
      <c r="Q1355" s="23"/>
      <c r="R1355" s="37" t="s">
        <v>8</v>
      </c>
      <c r="S1355" s="35" t="s">
        <v>10</v>
      </c>
      <c r="T1355" s="34" t="s">
        <v>11</v>
      </c>
      <c r="U1355" s="29" t="s">
        <v>12</v>
      </c>
      <c r="V1355" s="27"/>
      <c r="W1355" s="27"/>
      <c r="X1355" s="27"/>
      <c r="Y1355" s="35"/>
      <c r="Z1355" s="4"/>
    </row>
    <row r="1356" spans="1:26" ht="23.25">
      <c r="A1356" s="4"/>
      <c r="B1356" s="38" t="s">
        <v>31</v>
      </c>
      <c r="C1356" s="38" t="s">
        <v>32</v>
      </c>
      <c r="D1356" s="38" t="s">
        <v>33</v>
      </c>
      <c r="E1356" s="38" t="s">
        <v>34</v>
      </c>
      <c r="F1356" s="38" t="s">
        <v>35</v>
      </c>
      <c r="G1356" s="38" t="s">
        <v>36</v>
      </c>
      <c r="H1356" s="38" t="s">
        <v>39</v>
      </c>
      <c r="I1356" s="19"/>
      <c r="J1356" s="39"/>
      <c r="K1356" s="21"/>
      <c r="L1356" s="34" t="s">
        <v>13</v>
      </c>
      <c r="M1356" s="35" t="s">
        <v>14</v>
      </c>
      <c r="N1356" s="36" t="s">
        <v>15</v>
      </c>
      <c r="O1356" s="34" t="s">
        <v>16</v>
      </c>
      <c r="P1356" s="26" t="s">
        <v>17</v>
      </c>
      <c r="Q1356" s="35" t="s">
        <v>18</v>
      </c>
      <c r="R1356" s="37" t="s">
        <v>16</v>
      </c>
      <c r="S1356" s="35" t="s">
        <v>19</v>
      </c>
      <c r="T1356" s="34" t="s">
        <v>20</v>
      </c>
      <c r="U1356" s="29" t="s">
        <v>21</v>
      </c>
      <c r="V1356" s="26" t="s">
        <v>18</v>
      </c>
      <c r="W1356" s="26" t="s">
        <v>22</v>
      </c>
      <c r="X1356" s="26" t="s">
        <v>23</v>
      </c>
      <c r="Y1356" s="35" t="s">
        <v>24</v>
      </c>
      <c r="Z1356" s="4"/>
    </row>
    <row r="1357" spans="1:26" ht="23.25">
      <c r="A1357" s="4"/>
      <c r="B1357" s="40"/>
      <c r="C1357" s="40"/>
      <c r="D1357" s="40"/>
      <c r="E1357" s="40"/>
      <c r="F1357" s="40"/>
      <c r="G1357" s="40"/>
      <c r="H1357" s="40"/>
      <c r="I1357" s="40"/>
      <c r="J1357" s="41"/>
      <c r="K1357" s="42"/>
      <c r="L1357" s="43"/>
      <c r="M1357" s="44"/>
      <c r="N1357" s="45"/>
      <c r="O1357" s="46" t="s">
        <v>25</v>
      </c>
      <c r="P1357" s="47"/>
      <c r="Q1357" s="48"/>
      <c r="R1357" s="49" t="s">
        <v>25</v>
      </c>
      <c r="S1357" s="44" t="s">
        <v>26</v>
      </c>
      <c r="T1357" s="43"/>
      <c r="U1357" s="50" t="s">
        <v>27</v>
      </c>
      <c r="V1357" s="48"/>
      <c r="W1357" s="48"/>
      <c r="X1357" s="48"/>
      <c r="Y1357" s="49"/>
      <c r="Z1357" s="4"/>
    </row>
    <row r="1358" spans="1:26" ht="23.25">
      <c r="A1358" s="4"/>
      <c r="B1358" s="51"/>
      <c r="C1358" s="51"/>
      <c r="D1358" s="51"/>
      <c r="E1358" s="51"/>
      <c r="F1358" s="51"/>
      <c r="G1358" s="51"/>
      <c r="H1358" s="51"/>
      <c r="I1358" s="64"/>
      <c r="J1358" s="53"/>
      <c r="K1358" s="54"/>
      <c r="L1358" s="22"/>
      <c r="M1358" s="23"/>
      <c r="N1358" s="24"/>
      <c r="O1358" s="3"/>
      <c r="P1358" s="27"/>
      <c r="Q1358" s="27"/>
      <c r="R1358" s="23"/>
      <c r="S1358" s="24"/>
      <c r="T1358" s="22"/>
      <c r="U1358" s="73"/>
      <c r="V1358" s="27"/>
      <c r="W1358" s="27"/>
      <c r="X1358" s="27"/>
      <c r="Y1358" s="23"/>
      <c r="Z1358" s="4"/>
    </row>
    <row r="1359" spans="1:26" ht="23.25">
      <c r="A1359" s="4"/>
      <c r="B1359" s="51" t="s">
        <v>47</v>
      </c>
      <c r="C1359" s="51" t="s">
        <v>54</v>
      </c>
      <c r="D1359" s="51" t="s">
        <v>56</v>
      </c>
      <c r="E1359" s="51"/>
      <c r="F1359" s="51" t="s">
        <v>358</v>
      </c>
      <c r="G1359" s="51" t="s">
        <v>61</v>
      </c>
      <c r="H1359" s="51"/>
      <c r="I1359" s="64"/>
      <c r="J1359" s="55" t="s">
        <v>62</v>
      </c>
      <c r="K1359" s="56"/>
      <c r="L1359" s="74"/>
      <c r="M1359" s="74"/>
      <c r="N1359" s="74"/>
      <c r="O1359" s="74"/>
      <c r="P1359" s="74"/>
      <c r="Q1359" s="74"/>
      <c r="R1359" s="74"/>
      <c r="S1359" s="74"/>
      <c r="T1359" s="74"/>
      <c r="U1359" s="77"/>
      <c r="V1359" s="23"/>
      <c r="W1359" s="23"/>
      <c r="X1359" s="23"/>
      <c r="Y1359" s="23"/>
      <c r="Z1359" s="4"/>
    </row>
    <row r="1360" spans="1:26" ht="23.25">
      <c r="A1360" s="4"/>
      <c r="B1360" s="51"/>
      <c r="C1360" s="51"/>
      <c r="D1360" s="51"/>
      <c r="E1360" s="51"/>
      <c r="F1360" s="51"/>
      <c r="G1360" s="51"/>
      <c r="H1360" s="51"/>
      <c r="I1360" s="64"/>
      <c r="J1360" s="55" t="s">
        <v>63</v>
      </c>
      <c r="K1360" s="56"/>
      <c r="L1360" s="74"/>
      <c r="M1360" s="74"/>
      <c r="N1360" s="74"/>
      <c r="O1360" s="74"/>
      <c r="P1360" s="74"/>
      <c r="Q1360" s="74"/>
      <c r="R1360" s="74"/>
      <c r="S1360" s="74"/>
      <c r="T1360" s="74"/>
      <c r="U1360" s="74"/>
      <c r="V1360" s="23"/>
      <c r="W1360" s="23"/>
      <c r="X1360" s="23"/>
      <c r="Y1360" s="23"/>
      <c r="Z1360" s="4"/>
    </row>
    <row r="1361" spans="1:26" ht="23.25">
      <c r="A1361" s="4"/>
      <c r="B1361" s="51"/>
      <c r="C1361" s="51"/>
      <c r="D1361" s="51"/>
      <c r="E1361" s="51"/>
      <c r="F1361" s="51"/>
      <c r="G1361" s="51"/>
      <c r="H1361" s="51"/>
      <c r="I1361" s="64"/>
      <c r="J1361" s="53" t="s">
        <v>49</v>
      </c>
      <c r="K1361" s="54"/>
      <c r="L1361" s="74">
        <f aca="true" t="shared" si="124" ref="L1361:P1363">SUM(L1368+L1375+L1382+L1390+L1405+L1413+L1421)</f>
        <v>75253.1</v>
      </c>
      <c r="M1361" s="74">
        <f t="shared" si="124"/>
        <v>54546</v>
      </c>
      <c r="N1361" s="74">
        <f t="shared" si="124"/>
        <v>254039.2</v>
      </c>
      <c r="O1361" s="74">
        <f t="shared" si="124"/>
        <v>0</v>
      </c>
      <c r="P1361" s="74">
        <f t="shared" si="124"/>
        <v>0</v>
      </c>
      <c r="Q1361" s="23">
        <f>SUM(L1361:P1361)</f>
        <v>383838.30000000005</v>
      </c>
      <c r="R1361" s="74">
        <f aca="true" t="shared" si="125" ref="R1361:U1363">SUM(R1368+R1375+R1382+R1390+R1405+R1413+R1421)</f>
        <v>0</v>
      </c>
      <c r="S1361" s="74">
        <f t="shared" si="125"/>
        <v>22410</v>
      </c>
      <c r="T1361" s="74">
        <f t="shared" si="125"/>
        <v>2100</v>
      </c>
      <c r="U1361" s="74">
        <f t="shared" si="125"/>
        <v>0</v>
      </c>
      <c r="V1361" s="23">
        <f>SUM(R1361:U1361)</f>
        <v>24510</v>
      </c>
      <c r="W1361" s="23">
        <f>SUM(Q1361+V1361)</f>
        <v>408348.30000000005</v>
      </c>
      <c r="X1361" s="23">
        <f>(Q1361/W1361)*100</f>
        <v>93.99777102047443</v>
      </c>
      <c r="Y1361" s="23">
        <f>(V1361/W1361)*100</f>
        <v>6.002228979525566</v>
      </c>
      <c r="Z1361" s="4"/>
    </row>
    <row r="1362" spans="1:26" ht="23.25">
      <c r="A1362" s="4"/>
      <c r="B1362" s="51"/>
      <c r="C1362" s="51"/>
      <c r="D1362" s="51"/>
      <c r="E1362" s="51"/>
      <c r="F1362" s="51"/>
      <c r="G1362" s="51"/>
      <c r="H1362" s="51"/>
      <c r="I1362" s="64"/>
      <c r="J1362" s="53" t="s">
        <v>50</v>
      </c>
      <c r="K1362" s="54"/>
      <c r="L1362" s="74">
        <f t="shared" si="124"/>
        <v>85718.2</v>
      </c>
      <c r="M1362" s="23">
        <f t="shared" si="124"/>
        <v>30720.100000000002</v>
      </c>
      <c r="N1362" s="74">
        <f t="shared" si="124"/>
        <v>222081.5</v>
      </c>
      <c r="O1362" s="74">
        <f t="shared" si="124"/>
        <v>0</v>
      </c>
      <c r="P1362" s="23">
        <f t="shared" si="124"/>
        <v>0</v>
      </c>
      <c r="Q1362" s="23">
        <f>SUM(L1362:P1362)</f>
        <v>338519.8</v>
      </c>
      <c r="R1362" s="23">
        <f t="shared" si="125"/>
        <v>0</v>
      </c>
      <c r="S1362" s="74">
        <f t="shared" si="125"/>
        <v>44225.4</v>
      </c>
      <c r="T1362" s="74">
        <f t="shared" si="125"/>
        <v>3640</v>
      </c>
      <c r="U1362" s="74">
        <f t="shared" si="125"/>
        <v>0</v>
      </c>
      <c r="V1362" s="23">
        <f>SUM(R1362:U1362)</f>
        <v>47865.4</v>
      </c>
      <c r="W1362" s="23">
        <f>SUM(Q1362+V1362)</f>
        <v>386385.2</v>
      </c>
      <c r="X1362" s="23">
        <f>(Q1362/W1362)*100</f>
        <v>87.61199963145586</v>
      </c>
      <c r="Y1362" s="23">
        <f>(V1362/W1362)*100</f>
        <v>12.388000368544137</v>
      </c>
      <c r="Z1362" s="4"/>
    </row>
    <row r="1363" spans="1:26" ht="23.25">
      <c r="A1363" s="4"/>
      <c r="B1363" s="51"/>
      <c r="C1363" s="51"/>
      <c r="D1363" s="51"/>
      <c r="E1363" s="51"/>
      <c r="F1363" s="51"/>
      <c r="G1363" s="51"/>
      <c r="H1363" s="51"/>
      <c r="I1363" s="64"/>
      <c r="J1363" s="53" t="s">
        <v>51</v>
      </c>
      <c r="K1363" s="54"/>
      <c r="L1363" s="74">
        <f t="shared" si="124"/>
        <v>83963.5</v>
      </c>
      <c r="M1363" s="23">
        <f t="shared" si="124"/>
        <v>22781.100000000002</v>
      </c>
      <c r="N1363" s="74">
        <f t="shared" si="124"/>
        <v>193056</v>
      </c>
      <c r="O1363" s="74">
        <f t="shared" si="124"/>
        <v>0</v>
      </c>
      <c r="P1363" s="23">
        <f t="shared" si="124"/>
        <v>0</v>
      </c>
      <c r="Q1363" s="23">
        <f>SUM(L1363:P1363)</f>
        <v>299800.6</v>
      </c>
      <c r="R1363" s="23">
        <f t="shared" si="125"/>
        <v>0</v>
      </c>
      <c r="S1363" s="74">
        <f t="shared" si="125"/>
        <v>36131.399999999994</v>
      </c>
      <c r="T1363" s="74">
        <f t="shared" si="125"/>
        <v>2310.2</v>
      </c>
      <c r="U1363" s="74">
        <f t="shared" si="125"/>
        <v>0</v>
      </c>
      <c r="V1363" s="23">
        <f>SUM(R1363:U1363)</f>
        <v>38441.59999999999</v>
      </c>
      <c r="W1363" s="23">
        <f>SUM(Q1363+V1363)</f>
        <v>338242.19999999995</v>
      </c>
      <c r="X1363" s="23">
        <f>(Q1363/W1363)*100</f>
        <v>88.63488943721393</v>
      </c>
      <c r="Y1363" s="23">
        <f>(V1363/W1363)*100</f>
        <v>11.365110562786073</v>
      </c>
      <c r="Z1363" s="4"/>
    </row>
    <row r="1364" spans="1:26" ht="23.25">
      <c r="A1364" s="4"/>
      <c r="B1364" s="51"/>
      <c r="C1364" s="51"/>
      <c r="D1364" s="51"/>
      <c r="E1364" s="51"/>
      <c r="F1364" s="51"/>
      <c r="G1364" s="51"/>
      <c r="H1364" s="51"/>
      <c r="I1364" s="64"/>
      <c r="J1364" s="53" t="s">
        <v>52</v>
      </c>
      <c r="K1364" s="54"/>
      <c r="L1364" s="74">
        <f>(L1363/L1361)*100</f>
        <v>111.57480555618307</v>
      </c>
      <c r="M1364" s="23">
        <f>(M1363/M1361)*100</f>
        <v>41.764932350676496</v>
      </c>
      <c r="N1364" s="74">
        <f>(N1363/N1361)*100</f>
        <v>75.99457091661445</v>
      </c>
      <c r="O1364" s="74"/>
      <c r="P1364" s="23"/>
      <c r="Q1364" s="23">
        <f>(Q1363/Q1361)*100</f>
        <v>78.10596284946028</v>
      </c>
      <c r="R1364" s="23"/>
      <c r="S1364" s="74">
        <f>(S1363/S1361)*100</f>
        <v>161.2289156626506</v>
      </c>
      <c r="T1364" s="74">
        <f>(T1363/T1361)*100</f>
        <v>110.0095238095238</v>
      </c>
      <c r="U1364" s="74"/>
      <c r="V1364" s="23">
        <f>(V1363/V1361)*100</f>
        <v>156.84047327621374</v>
      </c>
      <c r="W1364" s="23">
        <f>(W1363/W1361)*100</f>
        <v>82.83178845118246</v>
      </c>
      <c r="X1364" s="23"/>
      <c r="Y1364" s="23"/>
      <c r="Z1364" s="4"/>
    </row>
    <row r="1365" spans="1:26" ht="23.25">
      <c r="A1365" s="4"/>
      <c r="B1365" s="51"/>
      <c r="C1365" s="51"/>
      <c r="D1365" s="51"/>
      <c r="E1365" s="51"/>
      <c r="F1365" s="51"/>
      <c r="G1365" s="51"/>
      <c r="H1365" s="51"/>
      <c r="I1365" s="64"/>
      <c r="J1365" s="53" t="s">
        <v>53</v>
      </c>
      <c r="K1365" s="54"/>
      <c r="L1365" s="74">
        <f>(L1363/L1362)*100</f>
        <v>97.95294348224765</v>
      </c>
      <c r="M1365" s="23">
        <f>(M1363/M1362)*100</f>
        <v>74.15698516606392</v>
      </c>
      <c r="N1365" s="74">
        <f>(N1363/N1362)*100</f>
        <v>86.93024857991323</v>
      </c>
      <c r="O1365" s="74"/>
      <c r="P1365" s="23"/>
      <c r="Q1365" s="23">
        <f>(Q1363/Q1362)*100</f>
        <v>88.56220522403711</v>
      </c>
      <c r="R1365" s="23"/>
      <c r="S1365" s="74">
        <f>(S1363/S1362)*100</f>
        <v>81.69830007190436</v>
      </c>
      <c r="T1365" s="74">
        <f>(T1363/T1362)*100</f>
        <v>63.467032967032964</v>
      </c>
      <c r="U1365" s="74"/>
      <c r="V1365" s="23">
        <f>(V1363/V1362)*100</f>
        <v>80.31187454821226</v>
      </c>
      <c r="W1365" s="23">
        <f>(W1363/W1362)*100</f>
        <v>87.54015422950981</v>
      </c>
      <c r="X1365" s="23"/>
      <c r="Y1365" s="23"/>
      <c r="Z1365" s="4"/>
    </row>
    <row r="1366" spans="1:26" ht="23.25">
      <c r="A1366" s="4"/>
      <c r="B1366" s="51"/>
      <c r="C1366" s="51"/>
      <c r="D1366" s="51"/>
      <c r="E1366" s="51"/>
      <c r="F1366" s="51"/>
      <c r="G1366" s="51"/>
      <c r="H1366" s="51"/>
      <c r="I1366" s="64"/>
      <c r="J1366" s="53"/>
      <c r="K1366" s="54"/>
      <c r="L1366" s="74"/>
      <c r="M1366" s="23"/>
      <c r="N1366" s="74"/>
      <c r="O1366" s="74"/>
      <c r="P1366" s="23"/>
      <c r="Q1366" s="23"/>
      <c r="R1366" s="23"/>
      <c r="S1366" s="74"/>
      <c r="T1366" s="74"/>
      <c r="U1366" s="74"/>
      <c r="V1366" s="23"/>
      <c r="W1366" s="23"/>
      <c r="X1366" s="23"/>
      <c r="Y1366" s="23"/>
      <c r="Z1366" s="4"/>
    </row>
    <row r="1367" spans="1:26" ht="23.25">
      <c r="A1367" s="4"/>
      <c r="B1367" s="51"/>
      <c r="C1367" s="51"/>
      <c r="D1367" s="51"/>
      <c r="E1367" s="51"/>
      <c r="F1367" s="51"/>
      <c r="G1367" s="51"/>
      <c r="H1367" s="51" t="s">
        <v>361</v>
      </c>
      <c r="I1367" s="64"/>
      <c r="J1367" s="53" t="s">
        <v>362</v>
      </c>
      <c r="K1367" s="54"/>
      <c r="L1367" s="74"/>
      <c r="M1367" s="23"/>
      <c r="N1367" s="74"/>
      <c r="O1367" s="74"/>
      <c r="P1367" s="23"/>
      <c r="Q1367" s="23"/>
      <c r="R1367" s="23"/>
      <c r="S1367" s="74"/>
      <c r="T1367" s="74"/>
      <c r="U1367" s="74"/>
      <c r="V1367" s="23"/>
      <c r="W1367" s="23"/>
      <c r="X1367" s="23"/>
      <c r="Y1367" s="23"/>
      <c r="Z1367" s="4"/>
    </row>
    <row r="1368" spans="1:26" ht="23.25">
      <c r="A1368" s="4"/>
      <c r="B1368" s="51"/>
      <c r="C1368" s="51"/>
      <c r="D1368" s="51"/>
      <c r="E1368" s="51"/>
      <c r="F1368" s="51"/>
      <c r="G1368" s="51"/>
      <c r="H1368" s="51"/>
      <c r="I1368" s="64"/>
      <c r="J1368" s="53" t="s">
        <v>49</v>
      </c>
      <c r="K1368" s="54"/>
      <c r="L1368" s="74">
        <v>4174.2</v>
      </c>
      <c r="M1368" s="23">
        <v>34328.8</v>
      </c>
      <c r="N1368" s="74">
        <v>1936.3</v>
      </c>
      <c r="O1368" s="74"/>
      <c r="P1368" s="23"/>
      <c r="Q1368" s="23">
        <f>SUM(L1368:P1368)</f>
        <v>40439.3</v>
      </c>
      <c r="R1368" s="23"/>
      <c r="S1368" s="74"/>
      <c r="T1368" s="74"/>
      <c r="U1368" s="74"/>
      <c r="V1368" s="23">
        <f>SUM(R1368:U1368)</f>
        <v>0</v>
      </c>
      <c r="W1368" s="23">
        <f>SUM(Q1368+V1368)</f>
        <v>40439.3</v>
      </c>
      <c r="X1368" s="23">
        <f>(Q1368/W1368)*100</f>
        <v>100</v>
      </c>
      <c r="Y1368" s="23">
        <f>(V1368/W1368)*100</f>
        <v>0</v>
      </c>
      <c r="Z1368" s="4"/>
    </row>
    <row r="1369" spans="1:26" ht="23.25">
      <c r="A1369" s="4"/>
      <c r="B1369" s="51"/>
      <c r="C1369" s="51"/>
      <c r="D1369" s="51"/>
      <c r="E1369" s="51"/>
      <c r="F1369" s="51"/>
      <c r="G1369" s="51"/>
      <c r="H1369" s="51"/>
      <c r="I1369" s="64"/>
      <c r="J1369" s="53" t="s">
        <v>50</v>
      </c>
      <c r="K1369" s="54"/>
      <c r="L1369" s="74">
        <v>4498.4</v>
      </c>
      <c r="M1369" s="23">
        <v>219</v>
      </c>
      <c r="N1369" s="74">
        <v>24565.6</v>
      </c>
      <c r="O1369" s="74"/>
      <c r="P1369" s="23"/>
      <c r="Q1369" s="23">
        <f>SUM(L1369:P1369)</f>
        <v>29283</v>
      </c>
      <c r="R1369" s="23"/>
      <c r="S1369" s="74"/>
      <c r="T1369" s="74"/>
      <c r="U1369" s="74"/>
      <c r="V1369" s="23">
        <f>SUM(R1369:U1369)</f>
        <v>0</v>
      </c>
      <c r="W1369" s="23">
        <f>SUM(Q1369+V1369)</f>
        <v>29283</v>
      </c>
      <c r="X1369" s="23">
        <f>(Q1369/W1369)*100</f>
        <v>100</v>
      </c>
      <c r="Y1369" s="23">
        <f>(V1369/W1369)*100</f>
        <v>0</v>
      </c>
      <c r="Z1369" s="4"/>
    </row>
    <row r="1370" spans="1:26" ht="23.25">
      <c r="A1370" s="4"/>
      <c r="B1370" s="51"/>
      <c r="C1370" s="51"/>
      <c r="D1370" s="51"/>
      <c r="E1370" s="51"/>
      <c r="F1370" s="51"/>
      <c r="G1370" s="51"/>
      <c r="H1370" s="51"/>
      <c r="I1370" s="64"/>
      <c r="J1370" s="53" t="s">
        <v>51</v>
      </c>
      <c r="K1370" s="54"/>
      <c r="L1370" s="74">
        <v>4386.4</v>
      </c>
      <c r="M1370" s="23">
        <v>146.1</v>
      </c>
      <c r="N1370" s="74">
        <v>24430.6</v>
      </c>
      <c r="O1370" s="74"/>
      <c r="P1370" s="23"/>
      <c r="Q1370" s="23">
        <f>SUM(L1370:P1370)</f>
        <v>28963.1</v>
      </c>
      <c r="R1370" s="23"/>
      <c r="S1370" s="74"/>
      <c r="T1370" s="74"/>
      <c r="U1370" s="74"/>
      <c r="V1370" s="23">
        <f>SUM(R1370:U1370)</f>
        <v>0</v>
      </c>
      <c r="W1370" s="23">
        <f>SUM(Q1370+V1370)</f>
        <v>28963.1</v>
      </c>
      <c r="X1370" s="23">
        <f>(Q1370/W1370)*100</f>
        <v>100</v>
      </c>
      <c r="Y1370" s="23">
        <f>(V1370/W1370)*100</f>
        <v>0</v>
      </c>
      <c r="Z1370" s="4"/>
    </row>
    <row r="1371" spans="1:26" ht="23.25">
      <c r="A1371" s="4"/>
      <c r="B1371" s="51"/>
      <c r="C1371" s="51"/>
      <c r="D1371" s="51"/>
      <c r="E1371" s="51"/>
      <c r="F1371" s="51"/>
      <c r="G1371" s="51"/>
      <c r="H1371" s="51"/>
      <c r="I1371" s="64"/>
      <c r="J1371" s="53" t="s">
        <v>52</v>
      </c>
      <c r="K1371" s="54"/>
      <c r="L1371" s="74">
        <f>(L1370/L1368)*100</f>
        <v>105.08360883522592</v>
      </c>
      <c r="M1371" s="23">
        <f>(M1370/M1368)*100</f>
        <v>0.4255901750133998</v>
      </c>
      <c r="N1371" s="74">
        <f>(N1370/N1368)*100</f>
        <v>1261.7156432371016</v>
      </c>
      <c r="O1371" s="74"/>
      <c r="P1371" s="23"/>
      <c r="Q1371" s="23">
        <f>(Q1370/Q1368)*100</f>
        <v>71.62117049503823</v>
      </c>
      <c r="R1371" s="23"/>
      <c r="S1371" s="74"/>
      <c r="T1371" s="74"/>
      <c r="U1371" s="74"/>
      <c r="V1371" s="23"/>
      <c r="W1371" s="23">
        <f>(W1370/W1368)*100</f>
        <v>71.62117049503823</v>
      </c>
      <c r="X1371" s="23"/>
      <c r="Y1371" s="23"/>
      <c r="Z1371" s="4"/>
    </row>
    <row r="1372" spans="1:26" ht="23.25">
      <c r="A1372" s="4"/>
      <c r="B1372" s="51"/>
      <c r="C1372" s="51"/>
      <c r="D1372" s="51"/>
      <c r="E1372" s="51"/>
      <c r="F1372" s="51"/>
      <c r="G1372" s="51"/>
      <c r="H1372" s="51"/>
      <c r="I1372" s="64"/>
      <c r="J1372" s="53" t="s">
        <v>53</v>
      </c>
      <c r="K1372" s="54"/>
      <c r="L1372" s="74">
        <f>(L1370/L1369)*100</f>
        <v>97.51022585808288</v>
      </c>
      <c r="M1372" s="23">
        <f>(M1370/M1369)*100</f>
        <v>66.71232876712328</v>
      </c>
      <c r="N1372" s="74">
        <f>(N1370/N1369)*100</f>
        <v>99.45045103722279</v>
      </c>
      <c r="O1372" s="74"/>
      <c r="P1372" s="23"/>
      <c r="Q1372" s="23">
        <f>(Q1370/Q1369)*100</f>
        <v>98.90755728579722</v>
      </c>
      <c r="R1372" s="23"/>
      <c r="S1372" s="74"/>
      <c r="T1372" s="74"/>
      <c r="U1372" s="74"/>
      <c r="V1372" s="23"/>
      <c r="W1372" s="23">
        <f>(W1370/W1369)*100</f>
        <v>98.90755728579722</v>
      </c>
      <c r="X1372" s="23"/>
      <c r="Y1372" s="23"/>
      <c r="Z1372" s="4"/>
    </row>
    <row r="1373" spans="1:26" ht="23.25">
      <c r="A1373" s="4"/>
      <c r="B1373" s="57"/>
      <c r="C1373" s="58"/>
      <c r="D1373" s="58"/>
      <c r="E1373" s="58"/>
      <c r="F1373" s="58"/>
      <c r="G1373" s="58"/>
      <c r="H1373" s="58"/>
      <c r="I1373" s="53"/>
      <c r="J1373" s="53"/>
      <c r="K1373" s="54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4"/>
    </row>
    <row r="1374" spans="1:26" ht="23.25">
      <c r="A1374" s="4"/>
      <c r="B1374" s="51"/>
      <c r="C1374" s="51"/>
      <c r="D1374" s="51"/>
      <c r="E1374" s="51"/>
      <c r="F1374" s="51"/>
      <c r="G1374" s="51"/>
      <c r="H1374" s="51" t="s">
        <v>363</v>
      </c>
      <c r="I1374" s="64"/>
      <c r="J1374" s="53" t="s">
        <v>364</v>
      </c>
      <c r="K1374" s="54"/>
      <c r="L1374" s="74"/>
      <c r="M1374" s="23"/>
      <c r="N1374" s="74"/>
      <c r="O1374" s="74"/>
      <c r="P1374" s="23"/>
      <c r="Q1374" s="23"/>
      <c r="R1374" s="23"/>
      <c r="S1374" s="74"/>
      <c r="T1374" s="74"/>
      <c r="U1374" s="74"/>
      <c r="V1374" s="23"/>
      <c r="W1374" s="23"/>
      <c r="X1374" s="23"/>
      <c r="Y1374" s="23"/>
      <c r="Z1374" s="4"/>
    </row>
    <row r="1375" spans="1:26" ht="23.25">
      <c r="A1375" s="4"/>
      <c r="B1375" s="51"/>
      <c r="C1375" s="51"/>
      <c r="D1375" s="51"/>
      <c r="E1375" s="51"/>
      <c r="F1375" s="51"/>
      <c r="G1375" s="51"/>
      <c r="H1375" s="51"/>
      <c r="I1375" s="64"/>
      <c r="J1375" s="53" t="s">
        <v>49</v>
      </c>
      <c r="K1375" s="54"/>
      <c r="L1375" s="74">
        <v>7051.2</v>
      </c>
      <c r="M1375" s="23">
        <v>12</v>
      </c>
      <c r="N1375" s="74">
        <v>12</v>
      </c>
      <c r="O1375" s="74"/>
      <c r="P1375" s="23"/>
      <c r="Q1375" s="23">
        <f>SUM(L1375:P1375)</f>
        <v>7075.2</v>
      </c>
      <c r="R1375" s="23"/>
      <c r="S1375" s="74"/>
      <c r="T1375" s="74"/>
      <c r="U1375" s="74"/>
      <c r="V1375" s="23">
        <f>SUM(R1375:U1375)</f>
        <v>0</v>
      </c>
      <c r="W1375" s="23">
        <f>SUM(Q1375+V1375)</f>
        <v>7075.2</v>
      </c>
      <c r="X1375" s="23">
        <f>(Q1375/W1375)*100</f>
        <v>100</v>
      </c>
      <c r="Y1375" s="23">
        <f>(V1375/W1375)*100</f>
        <v>0</v>
      </c>
      <c r="Z1375" s="4"/>
    </row>
    <row r="1376" spans="1:26" ht="23.25">
      <c r="A1376" s="4"/>
      <c r="B1376" s="51"/>
      <c r="C1376" s="51"/>
      <c r="D1376" s="51"/>
      <c r="E1376" s="51"/>
      <c r="F1376" s="51"/>
      <c r="G1376" s="51"/>
      <c r="H1376" s="51"/>
      <c r="I1376" s="64"/>
      <c r="J1376" s="53" t="s">
        <v>50</v>
      </c>
      <c r="K1376" s="54"/>
      <c r="L1376" s="74">
        <v>8132.5</v>
      </c>
      <c r="M1376" s="23">
        <v>84</v>
      </c>
      <c r="N1376" s="74">
        <v>85</v>
      </c>
      <c r="O1376" s="74"/>
      <c r="P1376" s="23"/>
      <c r="Q1376" s="23">
        <f>SUM(L1376:P1376)</f>
        <v>8301.5</v>
      </c>
      <c r="R1376" s="23"/>
      <c r="S1376" s="74"/>
      <c r="T1376" s="74"/>
      <c r="U1376" s="74"/>
      <c r="V1376" s="23">
        <f>SUM(R1376:U1376)</f>
        <v>0</v>
      </c>
      <c r="W1376" s="23">
        <f>SUM(Q1376+V1376)</f>
        <v>8301.5</v>
      </c>
      <c r="X1376" s="23">
        <f>(Q1376/W1376)*100</f>
        <v>100</v>
      </c>
      <c r="Y1376" s="23">
        <f>(V1376/W1376)*100</f>
        <v>0</v>
      </c>
      <c r="Z1376" s="4"/>
    </row>
    <row r="1377" spans="1:26" ht="23.25">
      <c r="A1377" s="4"/>
      <c r="B1377" s="51"/>
      <c r="C1377" s="51"/>
      <c r="D1377" s="51"/>
      <c r="E1377" s="51"/>
      <c r="F1377" s="51"/>
      <c r="G1377" s="51"/>
      <c r="H1377" s="51"/>
      <c r="I1377" s="64"/>
      <c r="J1377" s="53" t="s">
        <v>51</v>
      </c>
      <c r="K1377" s="54"/>
      <c r="L1377" s="74">
        <v>7964.9</v>
      </c>
      <c r="M1377" s="23">
        <v>47.7</v>
      </c>
      <c r="N1377" s="74">
        <v>48.8</v>
      </c>
      <c r="O1377" s="74"/>
      <c r="P1377" s="23"/>
      <c r="Q1377" s="23">
        <f>SUM(L1377:P1377)</f>
        <v>8061.4</v>
      </c>
      <c r="R1377" s="23"/>
      <c r="S1377" s="74"/>
      <c r="T1377" s="74"/>
      <c r="U1377" s="74"/>
      <c r="V1377" s="23">
        <f>SUM(R1377:U1377)</f>
        <v>0</v>
      </c>
      <c r="W1377" s="23">
        <f>SUM(Q1377+V1377)</f>
        <v>8061.4</v>
      </c>
      <c r="X1377" s="23">
        <f>(Q1377/W1377)*100</f>
        <v>100</v>
      </c>
      <c r="Y1377" s="23">
        <f>(V1377/W1377)*100</f>
        <v>0</v>
      </c>
      <c r="Z1377" s="4"/>
    </row>
    <row r="1378" spans="1:26" ht="23.25">
      <c r="A1378" s="4"/>
      <c r="B1378" s="51"/>
      <c r="C1378" s="51"/>
      <c r="D1378" s="51"/>
      <c r="E1378" s="51"/>
      <c r="F1378" s="51"/>
      <c r="G1378" s="51"/>
      <c r="H1378" s="51"/>
      <c r="I1378" s="64"/>
      <c r="J1378" s="53" t="s">
        <v>52</v>
      </c>
      <c r="K1378" s="54"/>
      <c r="L1378" s="74">
        <f>(L1377/L1375)*100</f>
        <v>112.95807805763557</v>
      </c>
      <c r="M1378" s="23">
        <f>(M1377/M1375)*100</f>
        <v>397.5</v>
      </c>
      <c r="N1378" s="74">
        <f>(N1377/N1375)*100</f>
        <v>406.66666666666663</v>
      </c>
      <c r="O1378" s="74"/>
      <c r="P1378" s="23"/>
      <c r="Q1378" s="23">
        <f>(Q1377/Q1375)*100</f>
        <v>113.93882858435096</v>
      </c>
      <c r="R1378" s="23"/>
      <c r="S1378" s="74"/>
      <c r="T1378" s="74"/>
      <c r="U1378" s="74"/>
      <c r="V1378" s="23"/>
      <c r="W1378" s="23">
        <f>(W1377/W1375)*100</f>
        <v>113.93882858435096</v>
      </c>
      <c r="X1378" s="23"/>
      <c r="Y1378" s="23"/>
      <c r="Z1378" s="4"/>
    </row>
    <row r="1379" spans="1:26" ht="23.25">
      <c r="A1379" s="4"/>
      <c r="B1379" s="51"/>
      <c r="C1379" s="51"/>
      <c r="D1379" s="51"/>
      <c r="E1379" s="51"/>
      <c r="F1379" s="51"/>
      <c r="G1379" s="51"/>
      <c r="H1379" s="51"/>
      <c r="I1379" s="64"/>
      <c r="J1379" s="53" t="s">
        <v>53</v>
      </c>
      <c r="K1379" s="54"/>
      <c r="L1379" s="74">
        <f>(L1377/L1376)*100</f>
        <v>97.9391331079004</v>
      </c>
      <c r="M1379" s="23">
        <f>(M1377/M1376)*100</f>
        <v>56.785714285714285</v>
      </c>
      <c r="N1379" s="74">
        <f>(N1377/N1376)*100</f>
        <v>57.41176470588235</v>
      </c>
      <c r="O1379" s="74"/>
      <c r="P1379" s="23"/>
      <c r="Q1379" s="23">
        <f>(Q1377/Q1376)*100</f>
        <v>97.1077516111546</v>
      </c>
      <c r="R1379" s="23"/>
      <c r="S1379" s="74"/>
      <c r="T1379" s="74"/>
      <c r="U1379" s="74"/>
      <c r="V1379" s="23"/>
      <c r="W1379" s="23">
        <f>(W1377/W1376)*100</f>
        <v>97.1077516111546</v>
      </c>
      <c r="X1379" s="23"/>
      <c r="Y1379" s="23"/>
      <c r="Z1379" s="4"/>
    </row>
    <row r="1380" spans="1:26" ht="23.25">
      <c r="A1380" s="4"/>
      <c r="B1380" s="51"/>
      <c r="C1380" s="51"/>
      <c r="D1380" s="51"/>
      <c r="E1380" s="51"/>
      <c r="F1380" s="51"/>
      <c r="G1380" s="51"/>
      <c r="H1380" s="51"/>
      <c r="I1380" s="64"/>
      <c r="J1380" s="53"/>
      <c r="K1380" s="54"/>
      <c r="L1380" s="74"/>
      <c r="M1380" s="23"/>
      <c r="N1380" s="74"/>
      <c r="O1380" s="74"/>
      <c r="P1380" s="23"/>
      <c r="Q1380" s="23"/>
      <c r="R1380" s="23"/>
      <c r="S1380" s="74"/>
      <c r="T1380" s="74"/>
      <c r="U1380" s="74"/>
      <c r="V1380" s="23"/>
      <c r="W1380" s="23"/>
      <c r="X1380" s="23"/>
      <c r="Y1380" s="23"/>
      <c r="Z1380" s="4"/>
    </row>
    <row r="1381" spans="1:26" ht="23.25">
      <c r="A1381" s="4"/>
      <c r="B1381" s="51"/>
      <c r="C1381" s="51"/>
      <c r="D1381" s="51"/>
      <c r="E1381" s="51"/>
      <c r="F1381" s="51"/>
      <c r="G1381" s="51"/>
      <c r="H1381" s="51" t="s">
        <v>365</v>
      </c>
      <c r="I1381" s="64"/>
      <c r="J1381" s="53" t="s">
        <v>366</v>
      </c>
      <c r="K1381" s="54"/>
      <c r="L1381" s="74"/>
      <c r="M1381" s="23"/>
      <c r="N1381" s="74"/>
      <c r="O1381" s="74"/>
      <c r="P1381" s="23"/>
      <c r="Q1381" s="23"/>
      <c r="R1381" s="23"/>
      <c r="S1381" s="74"/>
      <c r="T1381" s="74"/>
      <c r="U1381" s="74"/>
      <c r="V1381" s="23"/>
      <c r="W1381" s="23"/>
      <c r="X1381" s="23"/>
      <c r="Y1381" s="23"/>
      <c r="Z1381" s="4"/>
    </row>
    <row r="1382" spans="1:26" ht="23.25">
      <c r="A1382" s="4"/>
      <c r="B1382" s="57"/>
      <c r="C1382" s="58"/>
      <c r="D1382" s="58"/>
      <c r="E1382" s="58"/>
      <c r="F1382" s="58"/>
      <c r="G1382" s="58"/>
      <c r="H1382" s="58"/>
      <c r="I1382" s="53"/>
      <c r="J1382" s="53" t="s">
        <v>49</v>
      </c>
      <c r="K1382" s="54"/>
      <c r="L1382" s="21">
        <v>30212</v>
      </c>
      <c r="M1382" s="21">
        <v>1950</v>
      </c>
      <c r="N1382" s="21">
        <v>6980</v>
      </c>
      <c r="O1382" s="21"/>
      <c r="P1382" s="21"/>
      <c r="Q1382" s="21">
        <f>SUM(L1382:P1382)</f>
        <v>39142</v>
      </c>
      <c r="R1382" s="21"/>
      <c r="S1382" s="21"/>
      <c r="T1382" s="21"/>
      <c r="U1382" s="21"/>
      <c r="V1382" s="21">
        <f>SUM(R1382:U1382)</f>
        <v>0</v>
      </c>
      <c r="W1382" s="21">
        <f>SUM(Q1382+V1382)</f>
        <v>39142</v>
      </c>
      <c r="X1382" s="21">
        <f>(Q1382/W1382)*100</f>
        <v>100</v>
      </c>
      <c r="Y1382" s="21">
        <f>(V1382/W1382)*100</f>
        <v>0</v>
      </c>
      <c r="Z1382" s="4"/>
    </row>
    <row r="1383" spans="1:26" ht="23.25">
      <c r="A1383" s="4"/>
      <c r="B1383" s="51"/>
      <c r="C1383" s="51"/>
      <c r="D1383" s="51"/>
      <c r="E1383" s="51"/>
      <c r="F1383" s="51"/>
      <c r="G1383" s="51"/>
      <c r="H1383" s="51"/>
      <c r="I1383" s="64"/>
      <c r="J1383" s="53" t="s">
        <v>50</v>
      </c>
      <c r="K1383" s="54"/>
      <c r="L1383" s="74">
        <v>34569.6</v>
      </c>
      <c r="M1383" s="23">
        <v>3500.1</v>
      </c>
      <c r="N1383" s="74">
        <v>7680.8</v>
      </c>
      <c r="O1383" s="74"/>
      <c r="P1383" s="23"/>
      <c r="Q1383" s="23">
        <f>SUM(L1383:P1383)</f>
        <v>45750.5</v>
      </c>
      <c r="R1383" s="23"/>
      <c r="S1383" s="74">
        <v>9119.1</v>
      </c>
      <c r="T1383" s="74"/>
      <c r="U1383" s="74"/>
      <c r="V1383" s="23">
        <f>SUM(R1383:U1383)</f>
        <v>9119.1</v>
      </c>
      <c r="W1383" s="23">
        <f>SUM(Q1383+V1383)</f>
        <v>54869.6</v>
      </c>
      <c r="X1383" s="23">
        <f>(Q1383/W1383)*100</f>
        <v>83.38041465583858</v>
      </c>
      <c r="Y1383" s="23">
        <f>(V1383/W1383)*100</f>
        <v>16.61958534416143</v>
      </c>
      <c r="Z1383" s="4"/>
    </row>
    <row r="1384" spans="1:26" ht="23.25">
      <c r="A1384" s="4"/>
      <c r="B1384" s="51"/>
      <c r="C1384" s="51"/>
      <c r="D1384" s="51"/>
      <c r="E1384" s="51"/>
      <c r="F1384" s="51"/>
      <c r="G1384" s="51"/>
      <c r="H1384" s="51"/>
      <c r="I1384" s="64"/>
      <c r="J1384" s="53" t="s">
        <v>51</v>
      </c>
      <c r="K1384" s="54"/>
      <c r="L1384" s="74">
        <v>34285.2</v>
      </c>
      <c r="M1384" s="23">
        <v>2790.7</v>
      </c>
      <c r="N1384" s="74">
        <v>7112.6</v>
      </c>
      <c r="O1384" s="74"/>
      <c r="P1384" s="23"/>
      <c r="Q1384" s="23">
        <f>SUM(L1384:P1384)</f>
        <v>44188.49999999999</v>
      </c>
      <c r="R1384" s="23"/>
      <c r="S1384" s="74">
        <v>8824.8</v>
      </c>
      <c r="T1384" s="74"/>
      <c r="U1384" s="74"/>
      <c r="V1384" s="23">
        <f>SUM(R1384:U1384)</f>
        <v>8824.8</v>
      </c>
      <c r="W1384" s="23">
        <f>SUM(Q1384+V1384)</f>
        <v>53013.29999999999</v>
      </c>
      <c r="X1384" s="23">
        <f>(Q1384/W1384)*100</f>
        <v>83.35361126358858</v>
      </c>
      <c r="Y1384" s="23">
        <f>(V1384/W1384)*100</f>
        <v>16.64638873641143</v>
      </c>
      <c r="Z1384" s="4"/>
    </row>
    <row r="1385" spans="1:26" ht="23.25">
      <c r="A1385" s="4"/>
      <c r="B1385" s="51"/>
      <c r="C1385" s="51"/>
      <c r="D1385" s="51"/>
      <c r="E1385" s="51"/>
      <c r="F1385" s="51"/>
      <c r="G1385" s="51"/>
      <c r="H1385" s="51"/>
      <c r="I1385" s="64"/>
      <c r="J1385" s="53" t="s">
        <v>52</v>
      </c>
      <c r="K1385" s="54"/>
      <c r="L1385" s="74">
        <f>(L1384/L1382)*100</f>
        <v>113.48206010856612</v>
      </c>
      <c r="M1385" s="23">
        <f>(M1384/M1382)*100</f>
        <v>143.1128205128205</v>
      </c>
      <c r="N1385" s="74">
        <f>(N1384/N1382)*100</f>
        <v>101.89971346704871</v>
      </c>
      <c r="O1385" s="74"/>
      <c r="P1385" s="23"/>
      <c r="Q1385" s="23">
        <f>(Q1384/Q1382)*100</f>
        <v>112.89280057227529</v>
      </c>
      <c r="R1385" s="23"/>
      <c r="S1385" s="74"/>
      <c r="T1385" s="74"/>
      <c r="U1385" s="74"/>
      <c r="V1385" s="23"/>
      <c r="W1385" s="23">
        <f>(W1384/W1382)*100</f>
        <v>135.43840376066626</v>
      </c>
      <c r="X1385" s="23"/>
      <c r="Y1385" s="23"/>
      <c r="Z1385" s="4"/>
    </row>
    <row r="1386" spans="1:26" ht="23.25">
      <c r="A1386" s="4"/>
      <c r="B1386" s="51"/>
      <c r="C1386" s="51"/>
      <c r="D1386" s="51"/>
      <c r="E1386" s="51"/>
      <c r="F1386" s="51"/>
      <c r="G1386" s="51"/>
      <c r="H1386" s="51"/>
      <c r="I1386" s="64"/>
      <c r="J1386" s="53" t="s">
        <v>53</v>
      </c>
      <c r="K1386" s="54"/>
      <c r="L1386" s="74">
        <f>(L1384/L1383)*100</f>
        <v>99.17731185781727</v>
      </c>
      <c r="M1386" s="23">
        <f aca="true" t="shared" si="126" ref="M1386:W1386">(M1384/M1383)*100</f>
        <v>79.73200765692408</v>
      </c>
      <c r="N1386" s="74">
        <f t="shared" si="126"/>
        <v>92.60233309030309</v>
      </c>
      <c r="O1386" s="74"/>
      <c r="P1386" s="23"/>
      <c r="Q1386" s="23">
        <f t="shared" si="126"/>
        <v>96.58582966306378</v>
      </c>
      <c r="R1386" s="23"/>
      <c r="S1386" s="74">
        <f t="shared" si="126"/>
        <v>96.77270783300983</v>
      </c>
      <c r="T1386" s="74"/>
      <c r="U1386" s="74"/>
      <c r="V1386" s="23">
        <f t="shared" si="126"/>
        <v>96.77270783300983</v>
      </c>
      <c r="W1386" s="23">
        <f t="shared" si="126"/>
        <v>96.61688804000757</v>
      </c>
      <c r="X1386" s="23"/>
      <c r="Y1386" s="23"/>
      <c r="Z1386" s="4"/>
    </row>
    <row r="1387" spans="1:26" ht="23.25">
      <c r="A1387" s="4"/>
      <c r="B1387" s="57"/>
      <c r="C1387" s="57"/>
      <c r="D1387" s="57"/>
      <c r="E1387" s="57"/>
      <c r="F1387" s="57"/>
      <c r="G1387" s="57"/>
      <c r="H1387" s="57"/>
      <c r="I1387" s="64"/>
      <c r="J1387" s="53"/>
      <c r="K1387" s="54"/>
      <c r="L1387" s="74"/>
      <c r="M1387" s="23"/>
      <c r="N1387" s="74"/>
      <c r="O1387" s="74"/>
      <c r="P1387" s="23"/>
      <c r="Q1387" s="23"/>
      <c r="R1387" s="23"/>
      <c r="S1387" s="74"/>
      <c r="T1387" s="74"/>
      <c r="U1387" s="74"/>
      <c r="V1387" s="23"/>
      <c r="W1387" s="23"/>
      <c r="X1387" s="23"/>
      <c r="Y1387" s="23"/>
      <c r="Z1387" s="4"/>
    </row>
    <row r="1388" spans="1:26" ht="23.25">
      <c r="A1388" s="4"/>
      <c r="B1388" s="57"/>
      <c r="C1388" s="58"/>
      <c r="D1388" s="58"/>
      <c r="E1388" s="58"/>
      <c r="F1388" s="58"/>
      <c r="G1388" s="58"/>
      <c r="H1388" s="58" t="s">
        <v>367</v>
      </c>
      <c r="I1388" s="53"/>
      <c r="J1388" s="53" t="s">
        <v>368</v>
      </c>
      <c r="K1388" s="54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4"/>
    </row>
    <row r="1389" spans="1:26" ht="23.25">
      <c r="A1389" s="4"/>
      <c r="B1389" s="57"/>
      <c r="C1389" s="57"/>
      <c r="D1389" s="57"/>
      <c r="E1389" s="57"/>
      <c r="F1389" s="57"/>
      <c r="G1389" s="57"/>
      <c r="H1389" s="57"/>
      <c r="I1389" s="64"/>
      <c r="J1389" s="53" t="s">
        <v>369</v>
      </c>
      <c r="K1389" s="54"/>
      <c r="L1389" s="74"/>
      <c r="M1389" s="23"/>
      <c r="N1389" s="74"/>
      <c r="O1389" s="74"/>
      <c r="P1389" s="23"/>
      <c r="Q1389" s="23"/>
      <c r="R1389" s="23"/>
      <c r="S1389" s="74"/>
      <c r="T1389" s="74"/>
      <c r="U1389" s="74"/>
      <c r="V1389" s="23"/>
      <c r="W1389" s="23"/>
      <c r="X1389" s="23"/>
      <c r="Y1389" s="23"/>
      <c r="Z1389" s="4"/>
    </row>
    <row r="1390" spans="1:26" ht="23.25">
      <c r="A1390" s="4"/>
      <c r="B1390" s="57"/>
      <c r="C1390" s="57"/>
      <c r="D1390" s="57"/>
      <c r="E1390" s="57"/>
      <c r="F1390" s="57"/>
      <c r="G1390" s="57"/>
      <c r="H1390" s="57"/>
      <c r="I1390" s="64"/>
      <c r="J1390" s="53" t="s">
        <v>49</v>
      </c>
      <c r="K1390" s="54"/>
      <c r="L1390" s="74">
        <v>9190</v>
      </c>
      <c r="M1390" s="23">
        <v>50</v>
      </c>
      <c r="N1390" s="74">
        <v>69195.5</v>
      </c>
      <c r="O1390" s="74"/>
      <c r="P1390" s="23"/>
      <c r="Q1390" s="23">
        <f>SUM(L1390:P1390)</f>
        <v>78435.5</v>
      </c>
      <c r="R1390" s="23"/>
      <c r="S1390" s="74"/>
      <c r="T1390" s="74"/>
      <c r="U1390" s="74"/>
      <c r="V1390" s="23">
        <f>SUM(R1390:U1390)</f>
        <v>0</v>
      </c>
      <c r="W1390" s="23">
        <f>SUM(Q1390+V1390)</f>
        <v>78435.5</v>
      </c>
      <c r="X1390" s="23">
        <f>(Q1390/W1390)*100</f>
        <v>100</v>
      </c>
      <c r="Y1390" s="23">
        <f>(V1390/W1390)*100</f>
        <v>0</v>
      </c>
      <c r="Z1390" s="4"/>
    </row>
    <row r="1391" spans="1:26" ht="23.25">
      <c r="A1391" s="4"/>
      <c r="B1391" s="57"/>
      <c r="C1391" s="57"/>
      <c r="D1391" s="57"/>
      <c r="E1391" s="57"/>
      <c r="F1391" s="57"/>
      <c r="G1391" s="57"/>
      <c r="H1391" s="57"/>
      <c r="I1391" s="64"/>
      <c r="J1391" s="53" t="s">
        <v>50</v>
      </c>
      <c r="K1391" s="54"/>
      <c r="L1391" s="74">
        <v>10189.8</v>
      </c>
      <c r="M1391" s="23">
        <v>65.8</v>
      </c>
      <c r="N1391" s="74">
        <v>20781.9</v>
      </c>
      <c r="O1391" s="74"/>
      <c r="P1391" s="23"/>
      <c r="Q1391" s="23">
        <f>SUM(L1391:P1391)</f>
        <v>31037.5</v>
      </c>
      <c r="R1391" s="23"/>
      <c r="S1391" s="74"/>
      <c r="T1391" s="74"/>
      <c r="U1391" s="74"/>
      <c r="V1391" s="23">
        <f>SUM(R1391:U1391)</f>
        <v>0</v>
      </c>
      <c r="W1391" s="23">
        <f>SUM(Q1391+V1391)</f>
        <v>31037.5</v>
      </c>
      <c r="X1391" s="23">
        <f>(Q1391/W1391)*100</f>
        <v>100</v>
      </c>
      <c r="Y1391" s="23">
        <f>(V1391/W1391)*100</f>
        <v>0</v>
      </c>
      <c r="Z1391" s="4"/>
    </row>
    <row r="1392" spans="1:26" ht="23.25">
      <c r="A1392" s="4"/>
      <c r="B1392" s="57"/>
      <c r="C1392" s="57"/>
      <c r="D1392" s="57"/>
      <c r="E1392" s="57"/>
      <c r="F1392" s="57"/>
      <c r="G1392" s="57"/>
      <c r="H1392" s="57"/>
      <c r="I1392" s="64"/>
      <c r="J1392" s="53" t="s">
        <v>51</v>
      </c>
      <c r="K1392" s="54"/>
      <c r="L1392" s="74">
        <v>9912</v>
      </c>
      <c r="M1392" s="23">
        <v>32</v>
      </c>
      <c r="N1392" s="74">
        <v>10434.7</v>
      </c>
      <c r="O1392" s="74"/>
      <c r="P1392" s="23"/>
      <c r="Q1392" s="23">
        <f>SUM(L1392:P1392)</f>
        <v>20378.7</v>
      </c>
      <c r="R1392" s="23"/>
      <c r="S1392" s="74"/>
      <c r="T1392" s="74"/>
      <c r="U1392" s="74"/>
      <c r="V1392" s="23">
        <f>SUM(R1392:U1392)</f>
        <v>0</v>
      </c>
      <c r="W1392" s="23">
        <f>SUM(Q1392+V1392)</f>
        <v>20378.7</v>
      </c>
      <c r="X1392" s="23">
        <f>(Q1392/W1392)*100</f>
        <v>100</v>
      </c>
      <c r="Y1392" s="23">
        <f>(V1392/W1392)*100</f>
        <v>0</v>
      </c>
      <c r="Z1392" s="4"/>
    </row>
    <row r="1393" spans="1:26" ht="23.25">
      <c r="A1393" s="4"/>
      <c r="B1393" s="57"/>
      <c r="C1393" s="57"/>
      <c r="D1393" s="57"/>
      <c r="E1393" s="57"/>
      <c r="F1393" s="57"/>
      <c r="G1393" s="57"/>
      <c r="H1393" s="57"/>
      <c r="I1393" s="64"/>
      <c r="J1393" s="53" t="s">
        <v>52</v>
      </c>
      <c r="K1393" s="54"/>
      <c r="L1393" s="74">
        <f>(L1392/L1390)*100</f>
        <v>107.8563656147987</v>
      </c>
      <c r="M1393" s="23">
        <f>(M1392/M1390)*100</f>
        <v>64</v>
      </c>
      <c r="N1393" s="74">
        <f>(N1392/N1390)*100</f>
        <v>15.080026880360716</v>
      </c>
      <c r="O1393" s="74"/>
      <c r="P1393" s="23"/>
      <c r="Q1393" s="23">
        <f>(Q1392/Q1390)*100</f>
        <v>25.98147522486629</v>
      </c>
      <c r="R1393" s="23"/>
      <c r="S1393" s="74"/>
      <c r="T1393" s="74"/>
      <c r="U1393" s="74"/>
      <c r="V1393" s="23"/>
      <c r="W1393" s="23">
        <f>(W1392/W1390)*100</f>
        <v>25.98147522486629</v>
      </c>
      <c r="X1393" s="23"/>
      <c r="Y1393" s="23"/>
      <c r="Z1393" s="4"/>
    </row>
    <row r="1394" spans="1:26" ht="23.25">
      <c r="A1394" s="4"/>
      <c r="B1394" s="57"/>
      <c r="C1394" s="57"/>
      <c r="D1394" s="57"/>
      <c r="E1394" s="57"/>
      <c r="F1394" s="57"/>
      <c r="G1394" s="57"/>
      <c r="H1394" s="57"/>
      <c r="I1394" s="64"/>
      <c r="J1394" s="53" t="s">
        <v>53</v>
      </c>
      <c r="K1394" s="54"/>
      <c r="L1394" s="74">
        <f>(L1392/L1391)*100</f>
        <v>97.27374433256787</v>
      </c>
      <c r="M1394" s="23">
        <f>(M1392/M1391)*100</f>
        <v>48.632218844984806</v>
      </c>
      <c r="N1394" s="74">
        <f>(N1392/N1391)*100</f>
        <v>50.21051973111217</v>
      </c>
      <c r="O1394" s="74"/>
      <c r="P1394" s="23"/>
      <c r="Q1394" s="23">
        <f>(Q1392/Q1391)*100</f>
        <v>65.6583165525574</v>
      </c>
      <c r="R1394" s="23"/>
      <c r="S1394" s="74"/>
      <c r="T1394" s="74"/>
      <c r="U1394" s="74"/>
      <c r="V1394" s="23"/>
      <c r="W1394" s="23">
        <f>(W1392/W1391)*100</f>
        <v>65.6583165525574</v>
      </c>
      <c r="X1394" s="23"/>
      <c r="Y1394" s="23"/>
      <c r="Z1394" s="4"/>
    </row>
    <row r="1395" spans="1:26" ht="23.25">
      <c r="A1395" s="4"/>
      <c r="B1395" s="65"/>
      <c r="C1395" s="65"/>
      <c r="D1395" s="65"/>
      <c r="E1395" s="65"/>
      <c r="F1395" s="65"/>
      <c r="G1395" s="65"/>
      <c r="H1395" s="65"/>
      <c r="I1395" s="66"/>
      <c r="J1395" s="62"/>
      <c r="K1395" s="63"/>
      <c r="L1395" s="75"/>
      <c r="M1395" s="76"/>
      <c r="N1395" s="75"/>
      <c r="O1395" s="75"/>
      <c r="P1395" s="76"/>
      <c r="Q1395" s="76"/>
      <c r="R1395" s="76"/>
      <c r="S1395" s="75"/>
      <c r="T1395" s="75"/>
      <c r="U1395" s="75"/>
      <c r="V1395" s="76"/>
      <c r="W1395" s="76"/>
      <c r="X1395" s="76"/>
      <c r="Y1395" s="76"/>
      <c r="Z1395" s="4"/>
    </row>
    <row r="1396" spans="1:26" ht="23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23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6"/>
      <c r="W1397" s="6"/>
      <c r="X1397" s="6"/>
      <c r="Y1397" s="6" t="s">
        <v>426</v>
      </c>
      <c r="Z1397" s="4"/>
    </row>
    <row r="1398" spans="1:26" ht="23.25">
      <c r="A1398" s="4"/>
      <c r="B1398" s="67" t="s">
        <v>40</v>
      </c>
      <c r="C1398" s="68"/>
      <c r="D1398" s="68"/>
      <c r="E1398" s="68"/>
      <c r="F1398" s="68"/>
      <c r="G1398" s="68"/>
      <c r="H1398" s="69"/>
      <c r="I1398" s="10"/>
      <c r="J1398" s="11"/>
      <c r="K1398" s="12"/>
      <c r="L1398" s="13" t="s">
        <v>1</v>
      </c>
      <c r="M1398" s="13"/>
      <c r="N1398" s="13"/>
      <c r="O1398" s="13"/>
      <c r="P1398" s="13"/>
      <c r="Q1398" s="13"/>
      <c r="R1398" s="14" t="s">
        <v>2</v>
      </c>
      <c r="S1398" s="13"/>
      <c r="T1398" s="13"/>
      <c r="U1398" s="13"/>
      <c r="V1398" s="15"/>
      <c r="W1398" s="13" t="s">
        <v>42</v>
      </c>
      <c r="X1398" s="13"/>
      <c r="Y1398" s="16"/>
      <c r="Z1398" s="4"/>
    </row>
    <row r="1399" spans="1:26" ht="23.25">
      <c r="A1399" s="4"/>
      <c r="B1399" s="17" t="s">
        <v>41</v>
      </c>
      <c r="C1399" s="18"/>
      <c r="D1399" s="18"/>
      <c r="E1399" s="18"/>
      <c r="F1399" s="18"/>
      <c r="G1399" s="18"/>
      <c r="H1399" s="70"/>
      <c r="I1399" s="19"/>
      <c r="J1399" s="20"/>
      <c r="K1399" s="21"/>
      <c r="L1399" s="22"/>
      <c r="M1399" s="23"/>
      <c r="N1399" s="24"/>
      <c r="O1399" s="25" t="s">
        <v>3</v>
      </c>
      <c r="P1399" s="26"/>
      <c r="Q1399" s="27"/>
      <c r="R1399" s="28" t="s">
        <v>3</v>
      </c>
      <c r="S1399" s="24"/>
      <c r="T1399" s="22"/>
      <c r="U1399" s="29"/>
      <c r="V1399" s="27"/>
      <c r="W1399" s="27"/>
      <c r="X1399" s="30" t="s">
        <v>4</v>
      </c>
      <c r="Y1399" s="31"/>
      <c r="Z1399" s="4"/>
    </row>
    <row r="1400" spans="1:26" ht="23.25">
      <c r="A1400" s="4"/>
      <c r="B1400" s="19"/>
      <c r="C1400" s="32"/>
      <c r="D1400" s="32"/>
      <c r="E1400" s="32"/>
      <c r="F1400" s="33"/>
      <c r="G1400" s="32"/>
      <c r="H1400" s="19"/>
      <c r="I1400" s="19"/>
      <c r="J1400" s="5" t="s">
        <v>5</v>
      </c>
      <c r="K1400" s="21"/>
      <c r="L1400" s="34" t="s">
        <v>6</v>
      </c>
      <c r="M1400" s="35" t="s">
        <v>7</v>
      </c>
      <c r="N1400" s="36" t="s">
        <v>6</v>
      </c>
      <c r="O1400" s="34" t="s">
        <v>8</v>
      </c>
      <c r="P1400" s="26" t="s">
        <v>9</v>
      </c>
      <c r="Q1400" s="23"/>
      <c r="R1400" s="37" t="s">
        <v>8</v>
      </c>
      <c r="S1400" s="35" t="s">
        <v>10</v>
      </c>
      <c r="T1400" s="34" t="s">
        <v>11</v>
      </c>
      <c r="U1400" s="29" t="s">
        <v>12</v>
      </c>
      <c r="V1400" s="27"/>
      <c r="W1400" s="27"/>
      <c r="X1400" s="27"/>
      <c r="Y1400" s="35"/>
      <c r="Z1400" s="4"/>
    </row>
    <row r="1401" spans="1:26" ht="23.25">
      <c r="A1401" s="4"/>
      <c r="B1401" s="38" t="s">
        <v>31</v>
      </c>
      <c r="C1401" s="38" t="s">
        <v>32</v>
      </c>
      <c r="D1401" s="38" t="s">
        <v>33</v>
      </c>
      <c r="E1401" s="38" t="s">
        <v>34</v>
      </c>
      <c r="F1401" s="38" t="s">
        <v>35</v>
      </c>
      <c r="G1401" s="38" t="s">
        <v>36</v>
      </c>
      <c r="H1401" s="38" t="s">
        <v>39</v>
      </c>
      <c r="I1401" s="19"/>
      <c r="J1401" s="39"/>
      <c r="K1401" s="21"/>
      <c r="L1401" s="34" t="s">
        <v>13</v>
      </c>
      <c r="M1401" s="35" t="s">
        <v>14</v>
      </c>
      <c r="N1401" s="36" t="s">
        <v>15</v>
      </c>
      <c r="O1401" s="34" t="s">
        <v>16</v>
      </c>
      <c r="P1401" s="26" t="s">
        <v>17</v>
      </c>
      <c r="Q1401" s="35" t="s">
        <v>18</v>
      </c>
      <c r="R1401" s="37" t="s">
        <v>16</v>
      </c>
      <c r="S1401" s="35" t="s">
        <v>19</v>
      </c>
      <c r="T1401" s="34" t="s">
        <v>20</v>
      </c>
      <c r="U1401" s="29" t="s">
        <v>21</v>
      </c>
      <c r="V1401" s="26" t="s">
        <v>18</v>
      </c>
      <c r="W1401" s="26" t="s">
        <v>22</v>
      </c>
      <c r="X1401" s="26" t="s">
        <v>23</v>
      </c>
      <c r="Y1401" s="35" t="s">
        <v>24</v>
      </c>
      <c r="Z1401" s="4"/>
    </row>
    <row r="1402" spans="1:26" ht="23.25">
      <c r="A1402" s="4"/>
      <c r="B1402" s="40"/>
      <c r="C1402" s="40"/>
      <c r="D1402" s="40"/>
      <c r="E1402" s="40"/>
      <c r="F1402" s="40"/>
      <c r="G1402" s="40"/>
      <c r="H1402" s="40"/>
      <c r="I1402" s="40"/>
      <c r="J1402" s="41"/>
      <c r="K1402" s="42"/>
      <c r="L1402" s="43"/>
      <c r="M1402" s="44"/>
      <c r="N1402" s="45"/>
      <c r="O1402" s="46" t="s">
        <v>25</v>
      </c>
      <c r="P1402" s="47"/>
      <c r="Q1402" s="48"/>
      <c r="R1402" s="49" t="s">
        <v>25</v>
      </c>
      <c r="S1402" s="44" t="s">
        <v>26</v>
      </c>
      <c r="T1402" s="43"/>
      <c r="U1402" s="50" t="s">
        <v>27</v>
      </c>
      <c r="V1402" s="48"/>
      <c r="W1402" s="48"/>
      <c r="X1402" s="48"/>
      <c r="Y1402" s="49"/>
      <c r="Z1402" s="4"/>
    </row>
    <row r="1403" spans="1:26" ht="23.25">
      <c r="A1403" s="4"/>
      <c r="B1403" s="51"/>
      <c r="C1403" s="51"/>
      <c r="D1403" s="51"/>
      <c r="E1403" s="51"/>
      <c r="F1403" s="51"/>
      <c r="G1403" s="51"/>
      <c r="H1403" s="51"/>
      <c r="I1403" s="64"/>
      <c r="J1403" s="53"/>
      <c r="K1403" s="54"/>
      <c r="L1403" s="22"/>
      <c r="M1403" s="23"/>
      <c r="N1403" s="24"/>
      <c r="O1403" s="3"/>
      <c r="P1403" s="27"/>
      <c r="Q1403" s="27"/>
      <c r="R1403" s="23"/>
      <c r="S1403" s="24"/>
      <c r="T1403" s="22"/>
      <c r="U1403" s="73"/>
      <c r="V1403" s="27"/>
      <c r="W1403" s="27"/>
      <c r="X1403" s="27"/>
      <c r="Y1403" s="23"/>
      <c r="Z1403" s="4"/>
    </row>
    <row r="1404" spans="1:26" ht="23.25">
      <c r="A1404" s="4"/>
      <c r="B1404" s="51" t="s">
        <v>47</v>
      </c>
      <c r="C1404" s="51" t="s">
        <v>54</v>
      </c>
      <c r="D1404" s="51" t="s">
        <v>56</v>
      </c>
      <c r="E1404" s="51"/>
      <c r="F1404" s="51" t="s">
        <v>358</v>
      </c>
      <c r="G1404" s="51" t="s">
        <v>61</v>
      </c>
      <c r="H1404" s="51" t="s">
        <v>370</v>
      </c>
      <c r="I1404" s="64"/>
      <c r="J1404" s="55" t="s">
        <v>371</v>
      </c>
      <c r="K1404" s="56"/>
      <c r="L1404" s="74"/>
      <c r="M1404" s="74"/>
      <c r="N1404" s="74"/>
      <c r="O1404" s="74"/>
      <c r="P1404" s="74"/>
      <c r="Q1404" s="74"/>
      <c r="R1404" s="74"/>
      <c r="S1404" s="74"/>
      <c r="T1404" s="74"/>
      <c r="U1404" s="77"/>
      <c r="V1404" s="23"/>
      <c r="W1404" s="23"/>
      <c r="X1404" s="23"/>
      <c r="Y1404" s="23"/>
      <c r="Z1404" s="4"/>
    </row>
    <row r="1405" spans="1:26" ht="23.25">
      <c r="A1405" s="4"/>
      <c r="B1405" s="51"/>
      <c r="C1405" s="51"/>
      <c r="D1405" s="51"/>
      <c r="E1405" s="51"/>
      <c r="F1405" s="51"/>
      <c r="G1405" s="51"/>
      <c r="H1405" s="51"/>
      <c r="I1405" s="64"/>
      <c r="J1405" s="55" t="s">
        <v>49</v>
      </c>
      <c r="K1405" s="56"/>
      <c r="L1405" s="74">
        <v>4115.7</v>
      </c>
      <c r="M1405" s="74">
        <v>12</v>
      </c>
      <c r="N1405" s="74">
        <v>12</v>
      </c>
      <c r="O1405" s="74"/>
      <c r="P1405" s="74"/>
      <c r="Q1405" s="74">
        <f>SUM(L1405:P1405)</f>
        <v>4139.7</v>
      </c>
      <c r="R1405" s="74"/>
      <c r="S1405" s="74"/>
      <c r="T1405" s="74"/>
      <c r="U1405" s="74"/>
      <c r="V1405" s="23">
        <f>SUM(R1405:U1405)</f>
        <v>0</v>
      </c>
      <c r="W1405" s="23">
        <f>SUM(Q1405+V1405)</f>
        <v>4139.7</v>
      </c>
      <c r="X1405" s="23">
        <f>(Q1405/W1405)*100</f>
        <v>100</v>
      </c>
      <c r="Y1405" s="23">
        <f>(V1405/W1405)*100</f>
        <v>0</v>
      </c>
      <c r="Z1405" s="4"/>
    </row>
    <row r="1406" spans="1:26" ht="23.25">
      <c r="A1406" s="4"/>
      <c r="B1406" s="51"/>
      <c r="C1406" s="51"/>
      <c r="D1406" s="51"/>
      <c r="E1406" s="51"/>
      <c r="F1406" s="51"/>
      <c r="G1406" s="51"/>
      <c r="H1406" s="51"/>
      <c r="I1406" s="64"/>
      <c r="J1406" s="53" t="s">
        <v>50</v>
      </c>
      <c r="K1406" s="54"/>
      <c r="L1406" s="74">
        <v>4956.7</v>
      </c>
      <c r="M1406" s="74">
        <v>28</v>
      </c>
      <c r="N1406" s="74">
        <v>12.5</v>
      </c>
      <c r="O1406" s="74"/>
      <c r="P1406" s="74"/>
      <c r="Q1406" s="23">
        <f>SUM(L1406:P1406)</f>
        <v>4997.2</v>
      </c>
      <c r="R1406" s="74"/>
      <c r="S1406" s="74"/>
      <c r="T1406" s="74"/>
      <c r="U1406" s="74"/>
      <c r="V1406" s="23">
        <f>SUM(R1406:U1406)</f>
        <v>0</v>
      </c>
      <c r="W1406" s="23">
        <f>SUM(Q1406+V1406)</f>
        <v>4997.2</v>
      </c>
      <c r="X1406" s="23">
        <f>(Q1406/W1406)*100</f>
        <v>100</v>
      </c>
      <c r="Y1406" s="23">
        <f>(V1406/W1406)*100</f>
        <v>0</v>
      </c>
      <c r="Z1406" s="4"/>
    </row>
    <row r="1407" spans="1:26" ht="23.25">
      <c r="A1407" s="4"/>
      <c r="B1407" s="51"/>
      <c r="C1407" s="51"/>
      <c r="D1407" s="51"/>
      <c r="E1407" s="51"/>
      <c r="F1407" s="51"/>
      <c r="G1407" s="51"/>
      <c r="H1407" s="51"/>
      <c r="I1407" s="64"/>
      <c r="J1407" s="53" t="s">
        <v>51</v>
      </c>
      <c r="K1407" s="54"/>
      <c r="L1407" s="74">
        <v>4868.6</v>
      </c>
      <c r="M1407" s="23">
        <v>9</v>
      </c>
      <c r="N1407" s="74">
        <v>0.4</v>
      </c>
      <c r="O1407" s="74"/>
      <c r="P1407" s="23"/>
      <c r="Q1407" s="23">
        <f>SUM(L1407:P1407)</f>
        <v>4878</v>
      </c>
      <c r="R1407" s="23"/>
      <c r="S1407" s="74"/>
      <c r="T1407" s="74"/>
      <c r="U1407" s="74"/>
      <c r="V1407" s="23">
        <f>SUM(R1407:U1407)</f>
        <v>0</v>
      </c>
      <c r="W1407" s="23">
        <f>SUM(Q1407+V1407)</f>
        <v>4878</v>
      </c>
      <c r="X1407" s="23">
        <f>(Q1407/W1407)*100</f>
        <v>100</v>
      </c>
      <c r="Y1407" s="23">
        <f>(V1407/W1407)*100</f>
        <v>0</v>
      </c>
      <c r="Z1407" s="4"/>
    </row>
    <row r="1408" spans="1:26" ht="23.25">
      <c r="A1408" s="4"/>
      <c r="B1408" s="51"/>
      <c r="C1408" s="51"/>
      <c r="D1408" s="51"/>
      <c r="E1408" s="51"/>
      <c r="F1408" s="51"/>
      <c r="G1408" s="51"/>
      <c r="H1408" s="51"/>
      <c r="I1408" s="64"/>
      <c r="J1408" s="53" t="s">
        <v>52</v>
      </c>
      <c r="K1408" s="54"/>
      <c r="L1408" s="74">
        <f>(L1407/L1405)*100</f>
        <v>118.2933644337537</v>
      </c>
      <c r="M1408" s="23">
        <f>(M1407/M1405)*100</f>
        <v>75</v>
      </c>
      <c r="N1408" s="74">
        <f>(N1407/N1405)*100</f>
        <v>3.3333333333333335</v>
      </c>
      <c r="O1408" s="74"/>
      <c r="P1408" s="23"/>
      <c r="Q1408" s="23">
        <f>(Q1407/Q1405)*100</f>
        <v>117.83462569751433</v>
      </c>
      <c r="R1408" s="23"/>
      <c r="S1408" s="74"/>
      <c r="T1408" s="74"/>
      <c r="U1408" s="74"/>
      <c r="V1408" s="23"/>
      <c r="W1408" s="23">
        <f>(W1407/W1405)*100</f>
        <v>117.83462569751433</v>
      </c>
      <c r="X1408" s="23"/>
      <c r="Y1408" s="23"/>
      <c r="Z1408" s="4"/>
    </row>
    <row r="1409" spans="1:26" ht="23.25">
      <c r="A1409" s="4"/>
      <c r="B1409" s="51"/>
      <c r="C1409" s="51"/>
      <c r="D1409" s="51"/>
      <c r="E1409" s="51"/>
      <c r="F1409" s="51"/>
      <c r="G1409" s="51"/>
      <c r="H1409" s="51"/>
      <c r="I1409" s="64"/>
      <c r="J1409" s="53" t="s">
        <v>53</v>
      </c>
      <c r="K1409" s="54"/>
      <c r="L1409" s="74">
        <f>(L1407/L1406)*100</f>
        <v>98.22260778340429</v>
      </c>
      <c r="M1409" s="23">
        <f>(M1407/M1406)*100</f>
        <v>32.142857142857146</v>
      </c>
      <c r="N1409" s="74">
        <f>(N1407/N1406)*100</f>
        <v>3.2</v>
      </c>
      <c r="O1409" s="74"/>
      <c r="P1409" s="23"/>
      <c r="Q1409" s="23">
        <f>(Q1407/Q1406)*100</f>
        <v>97.6146642119587</v>
      </c>
      <c r="R1409" s="23"/>
      <c r="S1409" s="74"/>
      <c r="T1409" s="74"/>
      <c r="U1409" s="74"/>
      <c r="V1409" s="23"/>
      <c r="W1409" s="23">
        <f>(W1407/W1406)*100</f>
        <v>97.6146642119587</v>
      </c>
      <c r="X1409" s="23"/>
      <c r="Y1409" s="23"/>
      <c r="Z1409" s="4"/>
    </row>
    <row r="1410" spans="1:26" ht="23.25">
      <c r="A1410" s="4"/>
      <c r="B1410" s="51"/>
      <c r="C1410" s="51"/>
      <c r="D1410" s="51"/>
      <c r="E1410" s="51"/>
      <c r="F1410" s="51"/>
      <c r="G1410" s="51"/>
      <c r="H1410" s="51"/>
      <c r="I1410" s="64"/>
      <c r="J1410" s="53"/>
      <c r="K1410" s="54"/>
      <c r="L1410" s="74"/>
      <c r="M1410" s="23"/>
      <c r="N1410" s="74"/>
      <c r="O1410" s="74"/>
      <c r="P1410" s="23"/>
      <c r="Q1410" s="23"/>
      <c r="R1410" s="23"/>
      <c r="S1410" s="74"/>
      <c r="T1410" s="74"/>
      <c r="U1410" s="74"/>
      <c r="V1410" s="23"/>
      <c r="W1410" s="23"/>
      <c r="X1410" s="23"/>
      <c r="Y1410" s="23"/>
      <c r="Z1410" s="4"/>
    </row>
    <row r="1411" spans="1:26" ht="23.25">
      <c r="A1411" s="4"/>
      <c r="B1411" s="51"/>
      <c r="C1411" s="51"/>
      <c r="D1411" s="51"/>
      <c r="E1411" s="51"/>
      <c r="F1411" s="51"/>
      <c r="G1411" s="51"/>
      <c r="H1411" s="51" t="s">
        <v>372</v>
      </c>
      <c r="I1411" s="64"/>
      <c r="J1411" s="53" t="s">
        <v>373</v>
      </c>
      <c r="K1411" s="54"/>
      <c r="L1411" s="74"/>
      <c r="M1411" s="23"/>
      <c r="N1411" s="74"/>
      <c r="O1411" s="74"/>
      <c r="P1411" s="23"/>
      <c r="Q1411" s="23"/>
      <c r="R1411" s="23"/>
      <c r="S1411" s="74"/>
      <c r="T1411" s="74"/>
      <c r="U1411" s="74"/>
      <c r="V1411" s="23"/>
      <c r="W1411" s="23"/>
      <c r="X1411" s="23"/>
      <c r="Y1411" s="23"/>
      <c r="Z1411" s="4"/>
    </row>
    <row r="1412" spans="1:26" ht="23.25">
      <c r="A1412" s="4"/>
      <c r="B1412" s="51"/>
      <c r="C1412" s="51"/>
      <c r="D1412" s="51"/>
      <c r="E1412" s="51"/>
      <c r="F1412" s="51"/>
      <c r="G1412" s="51"/>
      <c r="H1412" s="51"/>
      <c r="I1412" s="64"/>
      <c r="J1412" s="53" t="s">
        <v>374</v>
      </c>
      <c r="K1412" s="54"/>
      <c r="L1412" s="74"/>
      <c r="M1412" s="23"/>
      <c r="N1412" s="74"/>
      <c r="O1412" s="74"/>
      <c r="P1412" s="23"/>
      <c r="Q1412" s="23"/>
      <c r="R1412" s="23"/>
      <c r="S1412" s="74"/>
      <c r="T1412" s="74"/>
      <c r="U1412" s="74"/>
      <c r="V1412" s="23"/>
      <c r="W1412" s="23"/>
      <c r="X1412" s="23"/>
      <c r="Y1412" s="23"/>
      <c r="Z1412" s="4"/>
    </row>
    <row r="1413" spans="1:26" ht="23.25">
      <c r="A1413" s="4"/>
      <c r="B1413" s="51"/>
      <c r="C1413" s="51"/>
      <c r="D1413" s="51"/>
      <c r="E1413" s="51"/>
      <c r="F1413" s="51"/>
      <c r="G1413" s="51"/>
      <c r="H1413" s="51"/>
      <c r="I1413" s="64"/>
      <c r="J1413" s="53" t="s">
        <v>49</v>
      </c>
      <c r="K1413" s="54"/>
      <c r="L1413" s="74">
        <v>12481.5</v>
      </c>
      <c r="M1413" s="23">
        <v>17593.2</v>
      </c>
      <c r="N1413" s="74">
        <v>89133.2</v>
      </c>
      <c r="O1413" s="74"/>
      <c r="P1413" s="23"/>
      <c r="Q1413" s="23">
        <f>SUM(L1413:P1413)</f>
        <v>119207.9</v>
      </c>
      <c r="R1413" s="23"/>
      <c r="S1413" s="74"/>
      <c r="T1413" s="74">
        <v>2100</v>
      </c>
      <c r="U1413" s="74"/>
      <c r="V1413" s="23">
        <f>SUM(R1413:U1413)</f>
        <v>2100</v>
      </c>
      <c r="W1413" s="23">
        <f>SUM(Q1413+V1413)</f>
        <v>121307.9</v>
      </c>
      <c r="X1413" s="23">
        <f>(Q1413/W1413)*100</f>
        <v>98.26886789730924</v>
      </c>
      <c r="Y1413" s="23">
        <f>(V1413/W1413)*100</f>
        <v>1.7311321026907565</v>
      </c>
      <c r="Z1413" s="4"/>
    </row>
    <row r="1414" spans="1:26" ht="23.25">
      <c r="A1414" s="4"/>
      <c r="B1414" s="51"/>
      <c r="C1414" s="51"/>
      <c r="D1414" s="51"/>
      <c r="E1414" s="51"/>
      <c r="F1414" s="51"/>
      <c r="G1414" s="51"/>
      <c r="H1414" s="51"/>
      <c r="I1414" s="64"/>
      <c r="J1414" s="53" t="s">
        <v>50</v>
      </c>
      <c r="K1414" s="54"/>
      <c r="L1414" s="74">
        <v>13662.8</v>
      </c>
      <c r="M1414" s="23">
        <v>26129</v>
      </c>
      <c r="N1414" s="74">
        <v>93903.2</v>
      </c>
      <c r="O1414" s="74"/>
      <c r="P1414" s="23"/>
      <c r="Q1414" s="23">
        <f>SUM(L1414:P1414)</f>
        <v>133695</v>
      </c>
      <c r="R1414" s="23"/>
      <c r="S1414" s="74">
        <v>2100.9</v>
      </c>
      <c r="T1414" s="74">
        <v>3640</v>
      </c>
      <c r="U1414" s="74"/>
      <c r="V1414" s="23">
        <f>SUM(R1414:U1414)</f>
        <v>5740.9</v>
      </c>
      <c r="W1414" s="23">
        <f>SUM(Q1414+V1414)</f>
        <v>139435.9</v>
      </c>
      <c r="X1414" s="23">
        <f>(Q1414/W1414)*100</f>
        <v>95.8827676373158</v>
      </c>
      <c r="Y1414" s="23">
        <f>(V1414/W1414)*100</f>
        <v>4.1172323626842156</v>
      </c>
      <c r="Z1414" s="4"/>
    </row>
    <row r="1415" spans="1:26" ht="23.25">
      <c r="A1415" s="4"/>
      <c r="B1415" s="51"/>
      <c r="C1415" s="51"/>
      <c r="D1415" s="51"/>
      <c r="E1415" s="51"/>
      <c r="F1415" s="51"/>
      <c r="G1415" s="51"/>
      <c r="H1415" s="51"/>
      <c r="I1415" s="64"/>
      <c r="J1415" s="53" t="s">
        <v>51</v>
      </c>
      <c r="K1415" s="54"/>
      <c r="L1415" s="74">
        <v>13460.1</v>
      </c>
      <c r="M1415" s="23">
        <v>19429.7</v>
      </c>
      <c r="N1415" s="74">
        <v>85278.8</v>
      </c>
      <c r="O1415" s="74"/>
      <c r="P1415" s="23"/>
      <c r="Q1415" s="23">
        <f>SUM(L1415:P1415)</f>
        <v>118168.6</v>
      </c>
      <c r="R1415" s="23"/>
      <c r="S1415" s="74">
        <v>2100</v>
      </c>
      <c r="T1415" s="74">
        <v>2310.2</v>
      </c>
      <c r="U1415" s="74"/>
      <c r="V1415" s="23">
        <f>SUM(R1415:U1415)</f>
        <v>4410.2</v>
      </c>
      <c r="W1415" s="23">
        <f>SUM(Q1415+V1415)</f>
        <v>122578.8</v>
      </c>
      <c r="X1415" s="23">
        <f>(Q1415/W1415)*100</f>
        <v>96.40215110606401</v>
      </c>
      <c r="Y1415" s="23">
        <f>(V1415/W1415)*100</f>
        <v>3.597848893935982</v>
      </c>
      <c r="Z1415" s="4"/>
    </row>
    <row r="1416" spans="1:26" ht="23.25">
      <c r="A1416" s="4"/>
      <c r="B1416" s="51"/>
      <c r="C1416" s="51"/>
      <c r="D1416" s="51"/>
      <c r="E1416" s="51"/>
      <c r="F1416" s="51"/>
      <c r="G1416" s="51"/>
      <c r="H1416" s="51"/>
      <c r="I1416" s="64"/>
      <c r="J1416" s="53" t="s">
        <v>52</v>
      </c>
      <c r="K1416" s="54"/>
      <c r="L1416" s="74">
        <f aca="true" t="shared" si="127" ref="L1416:W1416">(L1415/L1413)*100</f>
        <v>107.84040379762048</v>
      </c>
      <c r="M1416" s="23">
        <f t="shared" si="127"/>
        <v>110.43869222199487</v>
      </c>
      <c r="N1416" s="74">
        <f t="shared" si="127"/>
        <v>95.67568537873655</v>
      </c>
      <c r="O1416" s="74"/>
      <c r="P1416" s="23"/>
      <c r="Q1416" s="23">
        <f t="shared" si="127"/>
        <v>99.1281618080681</v>
      </c>
      <c r="R1416" s="23"/>
      <c r="S1416" s="74"/>
      <c r="T1416" s="74">
        <f t="shared" si="127"/>
        <v>110.0095238095238</v>
      </c>
      <c r="U1416" s="74"/>
      <c r="V1416" s="23">
        <f t="shared" si="127"/>
        <v>210.00952380952378</v>
      </c>
      <c r="W1416" s="23">
        <f t="shared" si="127"/>
        <v>101.04766466157604</v>
      </c>
      <c r="X1416" s="23"/>
      <c r="Y1416" s="23"/>
      <c r="Z1416" s="4"/>
    </row>
    <row r="1417" spans="1:26" ht="23.25">
      <c r="A1417" s="4"/>
      <c r="B1417" s="51"/>
      <c r="C1417" s="51"/>
      <c r="D1417" s="51"/>
      <c r="E1417" s="51"/>
      <c r="F1417" s="51"/>
      <c r="G1417" s="51"/>
      <c r="H1417" s="51"/>
      <c r="I1417" s="64"/>
      <c r="J1417" s="53" t="s">
        <v>53</v>
      </c>
      <c r="K1417" s="54"/>
      <c r="L1417" s="74">
        <f>(L1415/L1414)*100</f>
        <v>98.51640952074247</v>
      </c>
      <c r="M1417" s="23">
        <f aca="true" t="shared" si="128" ref="M1417:W1417">(M1415/M1414)*100</f>
        <v>74.3606720502124</v>
      </c>
      <c r="N1417" s="74">
        <f t="shared" si="128"/>
        <v>90.81564845500473</v>
      </c>
      <c r="O1417" s="74"/>
      <c r="P1417" s="23"/>
      <c r="Q1417" s="23">
        <f t="shared" si="128"/>
        <v>88.38670107333857</v>
      </c>
      <c r="R1417" s="23"/>
      <c r="S1417" s="74">
        <f t="shared" si="128"/>
        <v>99.95716121662144</v>
      </c>
      <c r="T1417" s="74">
        <f t="shared" si="128"/>
        <v>63.467032967032964</v>
      </c>
      <c r="U1417" s="74"/>
      <c r="V1417" s="23">
        <f t="shared" si="128"/>
        <v>76.82070755456462</v>
      </c>
      <c r="W1417" s="23">
        <f t="shared" si="128"/>
        <v>87.91050224511766</v>
      </c>
      <c r="X1417" s="23"/>
      <c r="Y1417" s="23"/>
      <c r="Z1417" s="4"/>
    </row>
    <row r="1418" spans="1:26" ht="23.25">
      <c r="A1418" s="4"/>
      <c r="B1418" s="57"/>
      <c r="C1418" s="58"/>
      <c r="D1418" s="58"/>
      <c r="E1418" s="58"/>
      <c r="F1418" s="58"/>
      <c r="G1418" s="58"/>
      <c r="H1418" s="58"/>
      <c r="I1418" s="53"/>
      <c r="J1418" s="53"/>
      <c r="K1418" s="54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4"/>
    </row>
    <row r="1419" spans="1:26" ht="23.25">
      <c r="A1419" s="4"/>
      <c r="B1419" s="51"/>
      <c r="C1419" s="51"/>
      <c r="D1419" s="51"/>
      <c r="E1419" s="51"/>
      <c r="F1419" s="51"/>
      <c r="G1419" s="51"/>
      <c r="H1419" s="51" t="s">
        <v>375</v>
      </c>
      <c r="I1419" s="64"/>
      <c r="J1419" s="53" t="s">
        <v>376</v>
      </c>
      <c r="K1419" s="54"/>
      <c r="L1419" s="74"/>
      <c r="M1419" s="23"/>
      <c r="N1419" s="74"/>
      <c r="O1419" s="74"/>
      <c r="P1419" s="23"/>
      <c r="Q1419" s="23"/>
      <c r="R1419" s="23"/>
      <c r="S1419" s="74"/>
      <c r="T1419" s="74"/>
      <c r="U1419" s="74"/>
      <c r="V1419" s="23"/>
      <c r="W1419" s="23"/>
      <c r="X1419" s="23"/>
      <c r="Y1419" s="23"/>
      <c r="Z1419" s="4"/>
    </row>
    <row r="1420" spans="1:26" ht="23.25">
      <c r="A1420" s="4"/>
      <c r="B1420" s="51"/>
      <c r="C1420" s="51"/>
      <c r="D1420" s="51"/>
      <c r="E1420" s="51"/>
      <c r="F1420" s="51"/>
      <c r="G1420" s="51"/>
      <c r="H1420" s="51"/>
      <c r="I1420" s="64"/>
      <c r="J1420" s="53" t="s">
        <v>377</v>
      </c>
      <c r="K1420" s="54"/>
      <c r="L1420" s="74"/>
      <c r="M1420" s="23"/>
      <c r="N1420" s="74"/>
      <c r="O1420" s="74"/>
      <c r="P1420" s="23"/>
      <c r="Q1420" s="23"/>
      <c r="R1420" s="23"/>
      <c r="S1420" s="74"/>
      <c r="T1420" s="74"/>
      <c r="U1420" s="74"/>
      <c r="V1420" s="23"/>
      <c r="W1420" s="23"/>
      <c r="X1420" s="23"/>
      <c r="Y1420" s="23"/>
      <c r="Z1420" s="4"/>
    </row>
    <row r="1421" spans="1:26" ht="23.25">
      <c r="A1421" s="4"/>
      <c r="B1421" s="51"/>
      <c r="C1421" s="51"/>
      <c r="D1421" s="51"/>
      <c r="E1421" s="51"/>
      <c r="F1421" s="51"/>
      <c r="G1421" s="51"/>
      <c r="H1421" s="51"/>
      <c r="I1421" s="64"/>
      <c r="J1421" s="53" t="s">
        <v>49</v>
      </c>
      <c r="K1421" s="54"/>
      <c r="L1421" s="74">
        <v>8028.5</v>
      </c>
      <c r="M1421" s="23">
        <v>600</v>
      </c>
      <c r="N1421" s="74">
        <v>86770.2</v>
      </c>
      <c r="O1421" s="74"/>
      <c r="P1421" s="23"/>
      <c r="Q1421" s="23">
        <f>SUM(L1421:P1421)</f>
        <v>95398.7</v>
      </c>
      <c r="R1421" s="23"/>
      <c r="S1421" s="74">
        <v>22410</v>
      </c>
      <c r="T1421" s="74"/>
      <c r="U1421" s="74"/>
      <c r="V1421" s="23">
        <f>SUM(R1421:U1421)</f>
        <v>22410</v>
      </c>
      <c r="W1421" s="23">
        <f>SUM(Q1421+V1421)</f>
        <v>117808.7</v>
      </c>
      <c r="X1421" s="23">
        <f>(Q1421/W1421)*100</f>
        <v>80.97763577732374</v>
      </c>
      <c r="Y1421" s="23">
        <f>(V1421/W1421)*100</f>
        <v>19.022364222676256</v>
      </c>
      <c r="Z1421" s="4"/>
    </row>
    <row r="1422" spans="1:26" ht="23.25">
      <c r="A1422" s="4"/>
      <c r="B1422" s="51"/>
      <c r="C1422" s="51"/>
      <c r="D1422" s="51"/>
      <c r="E1422" s="51"/>
      <c r="F1422" s="51"/>
      <c r="G1422" s="51"/>
      <c r="H1422" s="51"/>
      <c r="I1422" s="64"/>
      <c r="J1422" s="53" t="s">
        <v>50</v>
      </c>
      <c r="K1422" s="54"/>
      <c r="L1422" s="74">
        <v>9708.4</v>
      </c>
      <c r="M1422" s="23">
        <v>694.2</v>
      </c>
      <c r="N1422" s="74">
        <v>75052.5</v>
      </c>
      <c r="O1422" s="74"/>
      <c r="P1422" s="23"/>
      <c r="Q1422" s="23">
        <f>SUM(L1422:P1422)</f>
        <v>85455.1</v>
      </c>
      <c r="R1422" s="23"/>
      <c r="S1422" s="74">
        <v>33005.4</v>
      </c>
      <c r="T1422" s="74"/>
      <c r="U1422" s="74"/>
      <c r="V1422" s="23">
        <f>SUM(R1422:U1422)</f>
        <v>33005.4</v>
      </c>
      <c r="W1422" s="23">
        <f>SUM(Q1422+V1422)</f>
        <v>118460.5</v>
      </c>
      <c r="X1422" s="23">
        <f>(Q1422/W1422)*100</f>
        <v>72.13805445697089</v>
      </c>
      <c r="Y1422" s="23">
        <f>(V1422/W1422)*100</f>
        <v>27.86194554302911</v>
      </c>
      <c r="Z1422" s="4"/>
    </row>
    <row r="1423" spans="1:26" ht="23.25">
      <c r="A1423" s="4"/>
      <c r="B1423" s="51"/>
      <c r="C1423" s="51"/>
      <c r="D1423" s="51"/>
      <c r="E1423" s="51"/>
      <c r="F1423" s="51"/>
      <c r="G1423" s="51"/>
      <c r="H1423" s="51"/>
      <c r="I1423" s="64"/>
      <c r="J1423" s="53" t="s">
        <v>51</v>
      </c>
      <c r="K1423" s="54"/>
      <c r="L1423" s="74">
        <v>9086.3</v>
      </c>
      <c r="M1423" s="23">
        <v>325.9</v>
      </c>
      <c r="N1423" s="74">
        <v>65750.1</v>
      </c>
      <c r="O1423" s="74"/>
      <c r="P1423" s="23"/>
      <c r="Q1423" s="23">
        <f>SUM(L1423:P1423)</f>
        <v>75162.3</v>
      </c>
      <c r="R1423" s="23"/>
      <c r="S1423" s="74">
        <v>25206.6</v>
      </c>
      <c r="T1423" s="74"/>
      <c r="U1423" s="74"/>
      <c r="V1423" s="23">
        <f>SUM(R1423:U1423)</f>
        <v>25206.6</v>
      </c>
      <c r="W1423" s="23">
        <f>SUM(Q1423+V1423)</f>
        <v>100368.9</v>
      </c>
      <c r="X1423" s="23">
        <f>(Q1423/W1423)*100</f>
        <v>74.88604537859835</v>
      </c>
      <c r="Y1423" s="23">
        <f>(V1423/W1423)*100</f>
        <v>25.113954621401653</v>
      </c>
      <c r="Z1423" s="4"/>
    </row>
    <row r="1424" spans="1:26" ht="23.25">
      <c r="A1424" s="4"/>
      <c r="B1424" s="51"/>
      <c r="C1424" s="51"/>
      <c r="D1424" s="51"/>
      <c r="E1424" s="51"/>
      <c r="F1424" s="51"/>
      <c r="G1424" s="51"/>
      <c r="H1424" s="51"/>
      <c r="I1424" s="64"/>
      <c r="J1424" s="53" t="s">
        <v>52</v>
      </c>
      <c r="K1424" s="54"/>
      <c r="L1424" s="74">
        <f aca="true" t="shared" si="129" ref="L1424:W1424">(L1423/L1421)*100</f>
        <v>113.17556206016066</v>
      </c>
      <c r="M1424" s="23">
        <f t="shared" si="129"/>
        <v>54.316666666666656</v>
      </c>
      <c r="N1424" s="74">
        <f t="shared" si="129"/>
        <v>75.77497804545801</v>
      </c>
      <c r="O1424" s="74"/>
      <c r="P1424" s="23"/>
      <c r="Q1424" s="23">
        <f t="shared" si="129"/>
        <v>78.78755161233853</v>
      </c>
      <c r="R1424" s="23"/>
      <c r="S1424" s="74">
        <f t="shared" si="129"/>
        <v>112.479250334672</v>
      </c>
      <c r="T1424" s="74"/>
      <c r="U1424" s="74"/>
      <c r="V1424" s="23">
        <f t="shared" si="129"/>
        <v>112.479250334672</v>
      </c>
      <c r="W1424" s="23">
        <f t="shared" si="129"/>
        <v>85.19650925610756</v>
      </c>
      <c r="X1424" s="23"/>
      <c r="Y1424" s="23"/>
      <c r="Z1424" s="4"/>
    </row>
    <row r="1425" spans="1:26" ht="23.25">
      <c r="A1425" s="4"/>
      <c r="B1425" s="51"/>
      <c r="C1425" s="51"/>
      <c r="D1425" s="51"/>
      <c r="E1425" s="51"/>
      <c r="F1425" s="51"/>
      <c r="G1425" s="51"/>
      <c r="H1425" s="51"/>
      <c r="I1425" s="64"/>
      <c r="J1425" s="53" t="s">
        <v>53</v>
      </c>
      <c r="K1425" s="54"/>
      <c r="L1425" s="74">
        <f>(L1423/L1422)*100</f>
        <v>93.59214700671583</v>
      </c>
      <c r="M1425" s="23">
        <f aca="true" t="shared" si="130" ref="M1425:W1425">(M1423/M1422)*100</f>
        <v>46.94612503601267</v>
      </c>
      <c r="N1425" s="74">
        <f t="shared" si="130"/>
        <v>87.60547616668333</v>
      </c>
      <c r="O1425" s="74"/>
      <c r="P1425" s="23"/>
      <c r="Q1425" s="23">
        <f t="shared" si="130"/>
        <v>87.95531220488888</v>
      </c>
      <c r="R1425" s="23"/>
      <c r="S1425" s="74">
        <f t="shared" si="130"/>
        <v>76.37113926811976</v>
      </c>
      <c r="T1425" s="74"/>
      <c r="U1425" s="74"/>
      <c r="V1425" s="23">
        <f t="shared" si="130"/>
        <v>76.37113926811976</v>
      </c>
      <c r="W1425" s="23">
        <f t="shared" si="130"/>
        <v>84.72773624963595</v>
      </c>
      <c r="X1425" s="23"/>
      <c r="Y1425" s="23"/>
      <c r="Z1425" s="4"/>
    </row>
    <row r="1426" spans="1:26" ht="23.25">
      <c r="A1426" s="4"/>
      <c r="B1426" s="51"/>
      <c r="C1426" s="51"/>
      <c r="D1426" s="51"/>
      <c r="E1426" s="51"/>
      <c r="F1426" s="51"/>
      <c r="G1426" s="51"/>
      <c r="H1426" s="51"/>
      <c r="I1426" s="64"/>
      <c r="J1426" s="53"/>
      <c r="K1426" s="54"/>
      <c r="L1426" s="74"/>
      <c r="M1426" s="23"/>
      <c r="N1426" s="74"/>
      <c r="O1426" s="74"/>
      <c r="P1426" s="23"/>
      <c r="Q1426" s="23"/>
      <c r="R1426" s="23"/>
      <c r="S1426" s="74"/>
      <c r="T1426" s="74"/>
      <c r="U1426" s="74"/>
      <c r="V1426" s="23"/>
      <c r="W1426" s="23"/>
      <c r="X1426" s="23"/>
      <c r="Y1426" s="23"/>
      <c r="Z1426" s="4"/>
    </row>
    <row r="1427" spans="1:26" ht="23.25">
      <c r="A1427" s="4"/>
      <c r="B1427" s="57"/>
      <c r="C1427" s="58"/>
      <c r="D1427" s="58"/>
      <c r="E1427" s="58"/>
      <c r="F1427" s="58" t="s">
        <v>378</v>
      </c>
      <c r="G1427" s="58"/>
      <c r="H1427" s="58"/>
      <c r="I1427" s="53"/>
      <c r="J1427" s="53" t="s">
        <v>379</v>
      </c>
      <c r="K1427" s="54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4"/>
    </row>
    <row r="1428" spans="1:26" ht="23.25">
      <c r="A1428" s="4"/>
      <c r="B1428" s="51"/>
      <c r="C1428" s="51"/>
      <c r="D1428" s="51"/>
      <c r="E1428" s="51"/>
      <c r="F1428" s="51"/>
      <c r="G1428" s="51"/>
      <c r="H1428" s="51"/>
      <c r="I1428" s="64"/>
      <c r="J1428" s="53" t="s">
        <v>49</v>
      </c>
      <c r="K1428" s="54"/>
      <c r="L1428" s="74">
        <f aca="true" t="shared" si="131" ref="L1428:P1430">SUM(L1436)</f>
        <v>6311.8</v>
      </c>
      <c r="M1428" s="23">
        <f t="shared" si="131"/>
        <v>12</v>
      </c>
      <c r="N1428" s="74">
        <f t="shared" si="131"/>
        <v>12</v>
      </c>
      <c r="O1428" s="74">
        <f t="shared" si="131"/>
        <v>0</v>
      </c>
      <c r="P1428" s="23">
        <f t="shared" si="131"/>
        <v>0</v>
      </c>
      <c r="Q1428" s="23">
        <f>SUM(L1428:P1428)</f>
        <v>6335.8</v>
      </c>
      <c r="R1428" s="23">
        <f aca="true" t="shared" si="132" ref="R1428:U1430">SUM(R1436)</f>
        <v>0</v>
      </c>
      <c r="S1428" s="74">
        <f t="shared" si="132"/>
        <v>0</v>
      </c>
      <c r="T1428" s="74">
        <f t="shared" si="132"/>
        <v>0</v>
      </c>
      <c r="U1428" s="74">
        <f t="shared" si="132"/>
        <v>0</v>
      </c>
      <c r="V1428" s="23">
        <f>SUM(R1428:U1428)</f>
        <v>0</v>
      </c>
      <c r="W1428" s="23">
        <f>SUM(Q1428+V1428)</f>
        <v>6335.8</v>
      </c>
      <c r="X1428" s="23">
        <f>(Q1428/W1428)*100</f>
        <v>100</v>
      </c>
      <c r="Y1428" s="23">
        <f>(V1428/W1428)*100</f>
        <v>0</v>
      </c>
      <c r="Z1428" s="4"/>
    </row>
    <row r="1429" spans="1:26" ht="23.25">
      <c r="A1429" s="4"/>
      <c r="B1429" s="51"/>
      <c r="C1429" s="51"/>
      <c r="D1429" s="51"/>
      <c r="E1429" s="51"/>
      <c r="F1429" s="51"/>
      <c r="G1429" s="51"/>
      <c r="H1429" s="51"/>
      <c r="I1429" s="64"/>
      <c r="J1429" s="53" t="s">
        <v>50</v>
      </c>
      <c r="K1429" s="54"/>
      <c r="L1429" s="74">
        <f t="shared" si="131"/>
        <v>7213.5</v>
      </c>
      <c r="M1429" s="23">
        <f t="shared" si="131"/>
        <v>53.6</v>
      </c>
      <c r="N1429" s="74">
        <f t="shared" si="131"/>
        <v>230.7</v>
      </c>
      <c r="O1429" s="74">
        <f t="shared" si="131"/>
        <v>0</v>
      </c>
      <c r="P1429" s="23">
        <f t="shared" si="131"/>
        <v>0</v>
      </c>
      <c r="Q1429" s="23">
        <f>SUM(L1429:P1429)</f>
        <v>7497.8</v>
      </c>
      <c r="R1429" s="23">
        <f t="shared" si="132"/>
        <v>0</v>
      </c>
      <c r="S1429" s="74">
        <f t="shared" si="132"/>
        <v>0</v>
      </c>
      <c r="T1429" s="74">
        <f t="shared" si="132"/>
        <v>0</v>
      </c>
      <c r="U1429" s="74">
        <f t="shared" si="132"/>
        <v>0</v>
      </c>
      <c r="V1429" s="23">
        <f>SUM(R1429:U1429)</f>
        <v>0</v>
      </c>
      <c r="W1429" s="23">
        <f>SUM(Q1429+V1429)</f>
        <v>7497.8</v>
      </c>
      <c r="X1429" s="23">
        <f>(Q1429/W1429)*100</f>
        <v>100</v>
      </c>
      <c r="Y1429" s="23">
        <f>(V1429/W1429)*100</f>
        <v>0</v>
      </c>
      <c r="Z1429" s="4"/>
    </row>
    <row r="1430" spans="1:26" ht="23.25">
      <c r="A1430" s="4"/>
      <c r="B1430" s="51"/>
      <c r="C1430" s="51"/>
      <c r="D1430" s="51"/>
      <c r="E1430" s="51"/>
      <c r="F1430" s="51"/>
      <c r="G1430" s="51"/>
      <c r="H1430" s="51"/>
      <c r="I1430" s="64"/>
      <c r="J1430" s="53" t="s">
        <v>51</v>
      </c>
      <c r="K1430" s="54"/>
      <c r="L1430" s="74">
        <f t="shared" si="131"/>
        <v>6980.6</v>
      </c>
      <c r="M1430" s="23">
        <f t="shared" si="131"/>
        <v>30.7</v>
      </c>
      <c r="N1430" s="74">
        <f t="shared" si="131"/>
        <v>93.2</v>
      </c>
      <c r="O1430" s="74">
        <f t="shared" si="131"/>
        <v>0</v>
      </c>
      <c r="P1430" s="23">
        <f t="shared" si="131"/>
        <v>0</v>
      </c>
      <c r="Q1430" s="23">
        <f>SUM(L1430:P1430)</f>
        <v>7104.5</v>
      </c>
      <c r="R1430" s="23">
        <f t="shared" si="132"/>
        <v>0</v>
      </c>
      <c r="S1430" s="74">
        <f t="shared" si="132"/>
        <v>0</v>
      </c>
      <c r="T1430" s="74">
        <f t="shared" si="132"/>
        <v>0</v>
      </c>
      <c r="U1430" s="74">
        <f t="shared" si="132"/>
        <v>0</v>
      </c>
      <c r="V1430" s="23">
        <f>SUM(R1430:U1430)</f>
        <v>0</v>
      </c>
      <c r="W1430" s="23">
        <f>SUM(Q1430+V1430)</f>
        <v>7104.5</v>
      </c>
      <c r="X1430" s="23">
        <f>(Q1430/W1430)*100</f>
        <v>100</v>
      </c>
      <c r="Y1430" s="23">
        <f>(V1430/W1430)*100</f>
        <v>0</v>
      </c>
      <c r="Z1430" s="4"/>
    </row>
    <row r="1431" spans="1:26" ht="23.25">
      <c r="A1431" s="4"/>
      <c r="B1431" s="51"/>
      <c r="C1431" s="51"/>
      <c r="D1431" s="51"/>
      <c r="E1431" s="51"/>
      <c r="F1431" s="51"/>
      <c r="G1431" s="51"/>
      <c r="H1431" s="51"/>
      <c r="I1431" s="64"/>
      <c r="J1431" s="53" t="s">
        <v>52</v>
      </c>
      <c r="K1431" s="54"/>
      <c r="L1431" s="74">
        <f>(L1430/L1428)*100</f>
        <v>110.59602649006624</v>
      </c>
      <c r="M1431" s="23">
        <f>(M1430/M1428)*100</f>
        <v>255.83333333333331</v>
      </c>
      <c r="N1431" s="74">
        <f>(N1430/N1428)*100</f>
        <v>776.6666666666666</v>
      </c>
      <c r="O1431" s="74"/>
      <c r="P1431" s="23"/>
      <c r="Q1431" s="23">
        <f>(Q1430/Q1428)*100</f>
        <v>112.13264307585466</v>
      </c>
      <c r="R1431" s="23"/>
      <c r="S1431" s="74"/>
      <c r="T1431" s="74"/>
      <c r="U1431" s="74"/>
      <c r="V1431" s="23"/>
      <c r="W1431" s="23">
        <f>(W1430/W1428)*100</f>
        <v>112.13264307585466</v>
      </c>
      <c r="X1431" s="23"/>
      <c r="Y1431" s="23"/>
      <c r="Z1431" s="4"/>
    </row>
    <row r="1432" spans="1:26" ht="23.25">
      <c r="A1432" s="4"/>
      <c r="B1432" s="57"/>
      <c r="C1432" s="57"/>
      <c r="D1432" s="57"/>
      <c r="E1432" s="57"/>
      <c r="F1432" s="57"/>
      <c r="G1432" s="57"/>
      <c r="H1432" s="57"/>
      <c r="I1432" s="64"/>
      <c r="J1432" s="53" t="s">
        <v>53</v>
      </c>
      <c r="K1432" s="54"/>
      <c r="L1432" s="74">
        <f>(L1430/L1429)*100</f>
        <v>96.77133153115687</v>
      </c>
      <c r="M1432" s="23">
        <f>(M1430/M1429)*100</f>
        <v>57.276119402985074</v>
      </c>
      <c r="N1432" s="74">
        <f>(N1430/N1429)*100</f>
        <v>40.39878630255744</v>
      </c>
      <c r="O1432" s="74"/>
      <c r="P1432" s="23"/>
      <c r="Q1432" s="23">
        <f>(Q1430/Q1429)*100</f>
        <v>94.75446130865053</v>
      </c>
      <c r="R1432" s="23"/>
      <c r="S1432" s="74"/>
      <c r="T1432" s="74"/>
      <c r="U1432" s="74"/>
      <c r="V1432" s="23"/>
      <c r="W1432" s="23">
        <f>(W1430/W1429)*100</f>
        <v>94.75446130865053</v>
      </c>
      <c r="X1432" s="23"/>
      <c r="Y1432" s="23"/>
      <c r="Z1432" s="4"/>
    </row>
    <row r="1433" spans="1:26" ht="23.25">
      <c r="A1433" s="4"/>
      <c r="B1433" s="57"/>
      <c r="C1433" s="58"/>
      <c r="D1433" s="58"/>
      <c r="E1433" s="58"/>
      <c r="F1433" s="58"/>
      <c r="G1433" s="58"/>
      <c r="H1433" s="58"/>
      <c r="I1433" s="53"/>
      <c r="J1433" s="53"/>
      <c r="K1433" s="54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4"/>
    </row>
    <row r="1434" spans="1:26" ht="23.25">
      <c r="A1434" s="4"/>
      <c r="B1434" s="57"/>
      <c r="C1434" s="57"/>
      <c r="D1434" s="57"/>
      <c r="E1434" s="57"/>
      <c r="F1434" s="57"/>
      <c r="G1434" s="57" t="s">
        <v>61</v>
      </c>
      <c r="H1434" s="57"/>
      <c r="I1434" s="64"/>
      <c r="J1434" s="53" t="s">
        <v>62</v>
      </c>
      <c r="K1434" s="54"/>
      <c r="L1434" s="74"/>
      <c r="M1434" s="23"/>
      <c r="N1434" s="74"/>
      <c r="O1434" s="74"/>
      <c r="P1434" s="23"/>
      <c r="Q1434" s="23"/>
      <c r="R1434" s="23"/>
      <c r="S1434" s="74"/>
      <c r="T1434" s="74"/>
      <c r="U1434" s="74"/>
      <c r="V1434" s="23"/>
      <c r="W1434" s="23"/>
      <c r="X1434" s="23"/>
      <c r="Y1434" s="23"/>
      <c r="Z1434" s="4"/>
    </row>
    <row r="1435" spans="1:26" ht="23.25">
      <c r="A1435" s="4"/>
      <c r="B1435" s="57"/>
      <c r="C1435" s="57"/>
      <c r="D1435" s="57"/>
      <c r="E1435" s="57"/>
      <c r="F1435" s="57"/>
      <c r="G1435" s="57"/>
      <c r="H1435" s="57"/>
      <c r="I1435" s="64"/>
      <c r="J1435" s="53" t="s">
        <v>63</v>
      </c>
      <c r="K1435" s="54"/>
      <c r="L1435" s="74"/>
      <c r="M1435" s="23"/>
      <c r="N1435" s="74"/>
      <c r="O1435" s="74"/>
      <c r="P1435" s="23"/>
      <c r="Q1435" s="23"/>
      <c r="R1435" s="23"/>
      <c r="S1435" s="74"/>
      <c r="T1435" s="74"/>
      <c r="U1435" s="74"/>
      <c r="V1435" s="23"/>
      <c r="W1435" s="23"/>
      <c r="X1435" s="23"/>
      <c r="Y1435" s="23"/>
      <c r="Z1435" s="4"/>
    </row>
    <row r="1436" spans="1:26" ht="23.25">
      <c r="A1436" s="4"/>
      <c r="B1436" s="57"/>
      <c r="C1436" s="57"/>
      <c r="D1436" s="57"/>
      <c r="E1436" s="57"/>
      <c r="F1436" s="57"/>
      <c r="G1436" s="57"/>
      <c r="H1436" s="57"/>
      <c r="I1436" s="64"/>
      <c r="J1436" s="53" t="s">
        <v>49</v>
      </c>
      <c r="K1436" s="54"/>
      <c r="L1436" s="74">
        <f>SUM(L1452)</f>
        <v>6311.8</v>
      </c>
      <c r="M1436" s="23">
        <f>SUM(M1452)</f>
        <v>12</v>
      </c>
      <c r="N1436" s="74">
        <f>SUM(N1452)</f>
        <v>12</v>
      </c>
      <c r="O1436" s="74">
        <f>SUM(O1452)</f>
        <v>0</v>
      </c>
      <c r="P1436" s="23">
        <f>SUM(P1452)</f>
        <v>0</v>
      </c>
      <c r="Q1436" s="23">
        <f>SUM(L1436:P1436)</f>
        <v>6335.8</v>
      </c>
      <c r="R1436" s="23">
        <f aca="true" t="shared" si="133" ref="R1436:U1438">SUM(R1452)</f>
        <v>0</v>
      </c>
      <c r="S1436" s="74">
        <f t="shared" si="133"/>
        <v>0</v>
      </c>
      <c r="T1436" s="74">
        <f t="shared" si="133"/>
        <v>0</v>
      </c>
      <c r="U1436" s="74">
        <f t="shared" si="133"/>
        <v>0</v>
      </c>
      <c r="V1436" s="23">
        <f>SUM(R1436:U1436)</f>
        <v>0</v>
      </c>
      <c r="W1436" s="23">
        <f>SUM(Q1436+V1436)</f>
        <v>6335.8</v>
      </c>
      <c r="X1436" s="23">
        <f>(Q1436/W1436)*100</f>
        <v>100</v>
      </c>
      <c r="Y1436" s="23">
        <f>(V1436/W1436)*100</f>
        <v>0</v>
      </c>
      <c r="Z1436" s="4"/>
    </row>
    <row r="1437" spans="1:26" ht="23.25">
      <c r="A1437" s="4"/>
      <c r="B1437" s="57"/>
      <c r="C1437" s="57"/>
      <c r="D1437" s="57"/>
      <c r="E1437" s="57"/>
      <c r="F1437" s="57"/>
      <c r="G1437" s="57"/>
      <c r="H1437" s="57"/>
      <c r="I1437" s="64"/>
      <c r="J1437" s="53" t="s">
        <v>50</v>
      </c>
      <c r="K1437" s="54"/>
      <c r="L1437" s="74">
        <f aca="true" t="shared" si="134" ref="L1437:P1438">SUM(L1453)</f>
        <v>7213.5</v>
      </c>
      <c r="M1437" s="23">
        <f t="shared" si="134"/>
        <v>53.6</v>
      </c>
      <c r="N1437" s="74">
        <f t="shared" si="134"/>
        <v>230.7</v>
      </c>
      <c r="O1437" s="74">
        <f t="shared" si="134"/>
        <v>0</v>
      </c>
      <c r="P1437" s="23">
        <f t="shared" si="134"/>
        <v>0</v>
      </c>
      <c r="Q1437" s="23">
        <f>SUM(L1437:P1437)</f>
        <v>7497.8</v>
      </c>
      <c r="R1437" s="23">
        <f t="shared" si="133"/>
        <v>0</v>
      </c>
      <c r="S1437" s="74">
        <f t="shared" si="133"/>
        <v>0</v>
      </c>
      <c r="T1437" s="74">
        <f t="shared" si="133"/>
        <v>0</v>
      </c>
      <c r="U1437" s="74">
        <f t="shared" si="133"/>
        <v>0</v>
      </c>
      <c r="V1437" s="23">
        <f>SUM(R1437:U1437)</f>
        <v>0</v>
      </c>
      <c r="W1437" s="23">
        <f>SUM(Q1437+V1437)</f>
        <v>7497.8</v>
      </c>
      <c r="X1437" s="23">
        <f>(Q1437/W1437)*100</f>
        <v>100</v>
      </c>
      <c r="Y1437" s="23">
        <f>(V1437/W1437)*100</f>
        <v>0</v>
      </c>
      <c r="Z1437" s="4"/>
    </row>
    <row r="1438" spans="1:26" ht="23.25">
      <c r="A1438" s="4"/>
      <c r="B1438" s="57"/>
      <c r="C1438" s="57"/>
      <c r="D1438" s="57"/>
      <c r="E1438" s="57"/>
      <c r="F1438" s="57"/>
      <c r="G1438" s="57"/>
      <c r="H1438" s="57"/>
      <c r="I1438" s="64"/>
      <c r="J1438" s="53" t="s">
        <v>51</v>
      </c>
      <c r="K1438" s="54"/>
      <c r="L1438" s="74">
        <f t="shared" si="134"/>
        <v>6980.6</v>
      </c>
      <c r="M1438" s="23">
        <f t="shared" si="134"/>
        <v>30.7</v>
      </c>
      <c r="N1438" s="74">
        <f t="shared" si="134"/>
        <v>93.2</v>
      </c>
      <c r="O1438" s="74">
        <f t="shared" si="134"/>
        <v>0</v>
      </c>
      <c r="P1438" s="23">
        <f t="shared" si="134"/>
        <v>0</v>
      </c>
      <c r="Q1438" s="23">
        <f>SUM(L1438:P1438)</f>
        <v>7104.5</v>
      </c>
      <c r="R1438" s="23">
        <f t="shared" si="133"/>
        <v>0</v>
      </c>
      <c r="S1438" s="74">
        <f t="shared" si="133"/>
        <v>0</v>
      </c>
      <c r="T1438" s="74">
        <f t="shared" si="133"/>
        <v>0</v>
      </c>
      <c r="U1438" s="74">
        <f t="shared" si="133"/>
        <v>0</v>
      </c>
      <c r="V1438" s="23">
        <f>SUM(R1438:U1438)</f>
        <v>0</v>
      </c>
      <c r="W1438" s="23">
        <f>SUM(Q1438+V1438)</f>
        <v>7104.5</v>
      </c>
      <c r="X1438" s="23">
        <f>(Q1438/W1438)*100</f>
        <v>100</v>
      </c>
      <c r="Y1438" s="23">
        <f>(V1438/W1438)*100</f>
        <v>0</v>
      </c>
      <c r="Z1438" s="4"/>
    </row>
    <row r="1439" spans="1:26" ht="23.25">
      <c r="A1439" s="4"/>
      <c r="B1439" s="57"/>
      <c r="C1439" s="57"/>
      <c r="D1439" s="57"/>
      <c r="E1439" s="57"/>
      <c r="F1439" s="57"/>
      <c r="G1439" s="57"/>
      <c r="H1439" s="57"/>
      <c r="I1439" s="64"/>
      <c r="J1439" s="53" t="s">
        <v>52</v>
      </c>
      <c r="K1439" s="54"/>
      <c r="L1439" s="74">
        <f>(L1438/L1436)*100</f>
        <v>110.59602649006624</v>
      </c>
      <c r="M1439" s="23">
        <f>(M1438/M1436)*100</f>
        <v>255.83333333333331</v>
      </c>
      <c r="N1439" s="74">
        <f>(N1438/N1436)*100</f>
        <v>776.6666666666666</v>
      </c>
      <c r="O1439" s="74"/>
      <c r="P1439" s="23"/>
      <c r="Q1439" s="23">
        <f>(Q1438/Q1436)*100</f>
        <v>112.13264307585466</v>
      </c>
      <c r="R1439" s="23"/>
      <c r="S1439" s="74"/>
      <c r="T1439" s="74"/>
      <c r="U1439" s="74"/>
      <c r="V1439" s="23"/>
      <c r="W1439" s="23">
        <f>(W1438/W1436)*100</f>
        <v>112.13264307585466</v>
      </c>
      <c r="X1439" s="23"/>
      <c r="Y1439" s="23"/>
      <c r="Z1439" s="4"/>
    </row>
    <row r="1440" spans="1:26" ht="23.25">
      <c r="A1440" s="4"/>
      <c r="B1440" s="65"/>
      <c r="C1440" s="65"/>
      <c r="D1440" s="65"/>
      <c r="E1440" s="65"/>
      <c r="F1440" s="65"/>
      <c r="G1440" s="65"/>
      <c r="H1440" s="65"/>
      <c r="I1440" s="66"/>
      <c r="J1440" s="62"/>
      <c r="K1440" s="63"/>
      <c r="L1440" s="75"/>
      <c r="M1440" s="76"/>
      <c r="N1440" s="75"/>
      <c r="O1440" s="75"/>
      <c r="P1440" s="76"/>
      <c r="Q1440" s="76"/>
      <c r="R1440" s="76"/>
      <c r="S1440" s="75"/>
      <c r="T1440" s="75"/>
      <c r="U1440" s="75"/>
      <c r="V1440" s="76"/>
      <c r="W1440" s="76"/>
      <c r="X1440" s="76"/>
      <c r="Y1440" s="76"/>
      <c r="Z1440" s="4"/>
    </row>
    <row r="1441" spans="1:26" ht="23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23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6"/>
      <c r="W1442" s="6"/>
      <c r="X1442" s="6"/>
      <c r="Y1442" s="6" t="s">
        <v>427</v>
      </c>
      <c r="Z1442" s="4"/>
    </row>
    <row r="1443" spans="1:26" ht="23.25">
      <c r="A1443" s="4"/>
      <c r="B1443" s="67" t="s">
        <v>40</v>
      </c>
      <c r="C1443" s="68"/>
      <c r="D1443" s="68"/>
      <c r="E1443" s="68"/>
      <c r="F1443" s="68"/>
      <c r="G1443" s="68"/>
      <c r="H1443" s="69"/>
      <c r="I1443" s="10"/>
      <c r="J1443" s="11"/>
      <c r="K1443" s="12"/>
      <c r="L1443" s="13" t="s">
        <v>1</v>
      </c>
      <c r="M1443" s="13"/>
      <c r="N1443" s="13"/>
      <c r="O1443" s="13"/>
      <c r="P1443" s="13"/>
      <c r="Q1443" s="13"/>
      <c r="R1443" s="14" t="s">
        <v>2</v>
      </c>
      <c r="S1443" s="13"/>
      <c r="T1443" s="13"/>
      <c r="U1443" s="13"/>
      <c r="V1443" s="15"/>
      <c r="W1443" s="13" t="s">
        <v>42</v>
      </c>
      <c r="X1443" s="13"/>
      <c r="Y1443" s="16"/>
      <c r="Z1443" s="4"/>
    </row>
    <row r="1444" spans="1:26" ht="23.25">
      <c r="A1444" s="4"/>
      <c r="B1444" s="17" t="s">
        <v>41</v>
      </c>
      <c r="C1444" s="18"/>
      <c r="D1444" s="18"/>
      <c r="E1444" s="18"/>
      <c r="F1444" s="18"/>
      <c r="G1444" s="18"/>
      <c r="H1444" s="70"/>
      <c r="I1444" s="19"/>
      <c r="J1444" s="20"/>
      <c r="K1444" s="21"/>
      <c r="L1444" s="22"/>
      <c r="M1444" s="23"/>
      <c r="N1444" s="24"/>
      <c r="O1444" s="25" t="s">
        <v>3</v>
      </c>
      <c r="P1444" s="26"/>
      <c r="Q1444" s="27"/>
      <c r="R1444" s="28" t="s">
        <v>3</v>
      </c>
      <c r="S1444" s="24"/>
      <c r="T1444" s="22"/>
      <c r="U1444" s="29"/>
      <c r="V1444" s="27"/>
      <c r="W1444" s="27"/>
      <c r="X1444" s="30" t="s">
        <v>4</v>
      </c>
      <c r="Y1444" s="31"/>
      <c r="Z1444" s="4"/>
    </row>
    <row r="1445" spans="1:26" ht="23.25">
      <c r="A1445" s="4"/>
      <c r="B1445" s="19"/>
      <c r="C1445" s="32"/>
      <c r="D1445" s="32"/>
      <c r="E1445" s="32"/>
      <c r="F1445" s="33"/>
      <c r="G1445" s="32"/>
      <c r="H1445" s="19"/>
      <c r="I1445" s="19"/>
      <c r="J1445" s="5" t="s">
        <v>5</v>
      </c>
      <c r="K1445" s="21"/>
      <c r="L1445" s="34" t="s">
        <v>6</v>
      </c>
      <c r="M1445" s="35" t="s">
        <v>7</v>
      </c>
      <c r="N1445" s="36" t="s">
        <v>6</v>
      </c>
      <c r="O1445" s="34" t="s">
        <v>8</v>
      </c>
      <c r="P1445" s="26" t="s">
        <v>9</v>
      </c>
      <c r="Q1445" s="23"/>
      <c r="R1445" s="37" t="s">
        <v>8</v>
      </c>
      <c r="S1445" s="35" t="s">
        <v>10</v>
      </c>
      <c r="T1445" s="34" t="s">
        <v>11</v>
      </c>
      <c r="U1445" s="29" t="s">
        <v>12</v>
      </c>
      <c r="V1445" s="27"/>
      <c r="W1445" s="27"/>
      <c r="X1445" s="27"/>
      <c r="Y1445" s="35"/>
      <c r="Z1445" s="4"/>
    </row>
    <row r="1446" spans="1:26" ht="23.25">
      <c r="A1446" s="4"/>
      <c r="B1446" s="38" t="s">
        <v>31</v>
      </c>
      <c r="C1446" s="38" t="s">
        <v>32</v>
      </c>
      <c r="D1446" s="38" t="s">
        <v>33</v>
      </c>
      <c r="E1446" s="38" t="s">
        <v>34</v>
      </c>
      <c r="F1446" s="38" t="s">
        <v>35</v>
      </c>
      <c r="G1446" s="38" t="s">
        <v>36</v>
      </c>
      <c r="H1446" s="38" t="s">
        <v>39</v>
      </c>
      <c r="I1446" s="19"/>
      <c r="J1446" s="39"/>
      <c r="K1446" s="21"/>
      <c r="L1446" s="34" t="s">
        <v>13</v>
      </c>
      <c r="M1446" s="35" t="s">
        <v>14</v>
      </c>
      <c r="N1446" s="36" t="s">
        <v>15</v>
      </c>
      <c r="O1446" s="34" t="s">
        <v>16</v>
      </c>
      <c r="P1446" s="26" t="s">
        <v>17</v>
      </c>
      <c r="Q1446" s="35" t="s">
        <v>18</v>
      </c>
      <c r="R1446" s="37" t="s">
        <v>16</v>
      </c>
      <c r="S1446" s="35" t="s">
        <v>19</v>
      </c>
      <c r="T1446" s="34" t="s">
        <v>20</v>
      </c>
      <c r="U1446" s="29" t="s">
        <v>21</v>
      </c>
      <c r="V1446" s="26" t="s">
        <v>18</v>
      </c>
      <c r="W1446" s="26" t="s">
        <v>22</v>
      </c>
      <c r="X1446" s="26" t="s">
        <v>23</v>
      </c>
      <c r="Y1446" s="35" t="s">
        <v>24</v>
      </c>
      <c r="Z1446" s="4"/>
    </row>
    <row r="1447" spans="1:26" ht="23.25">
      <c r="A1447" s="4"/>
      <c r="B1447" s="40"/>
      <c r="C1447" s="40"/>
      <c r="D1447" s="40"/>
      <c r="E1447" s="40"/>
      <c r="F1447" s="40"/>
      <c r="G1447" s="40"/>
      <c r="H1447" s="40"/>
      <c r="I1447" s="40"/>
      <c r="J1447" s="41"/>
      <c r="K1447" s="42"/>
      <c r="L1447" s="43"/>
      <c r="M1447" s="44"/>
      <c r="N1447" s="45"/>
      <c r="O1447" s="46" t="s">
        <v>25</v>
      </c>
      <c r="P1447" s="47"/>
      <c r="Q1447" s="48"/>
      <c r="R1447" s="49" t="s">
        <v>25</v>
      </c>
      <c r="S1447" s="44" t="s">
        <v>26</v>
      </c>
      <c r="T1447" s="43"/>
      <c r="U1447" s="50" t="s">
        <v>27</v>
      </c>
      <c r="V1447" s="48"/>
      <c r="W1447" s="48"/>
      <c r="X1447" s="48"/>
      <c r="Y1447" s="49"/>
      <c r="Z1447" s="4"/>
    </row>
    <row r="1448" spans="1:26" ht="23.25">
      <c r="A1448" s="4"/>
      <c r="B1448" s="51"/>
      <c r="C1448" s="51"/>
      <c r="D1448" s="51"/>
      <c r="E1448" s="51"/>
      <c r="F1448" s="51"/>
      <c r="G1448" s="51"/>
      <c r="H1448" s="51"/>
      <c r="I1448" s="64"/>
      <c r="J1448" s="53"/>
      <c r="K1448" s="54"/>
      <c r="L1448" s="22"/>
      <c r="M1448" s="23"/>
      <c r="N1448" s="24"/>
      <c r="O1448" s="3"/>
      <c r="P1448" s="27"/>
      <c r="Q1448" s="27"/>
      <c r="R1448" s="23"/>
      <c r="S1448" s="24"/>
      <c r="T1448" s="22"/>
      <c r="U1448" s="73"/>
      <c r="V1448" s="27"/>
      <c r="W1448" s="27"/>
      <c r="X1448" s="27"/>
      <c r="Y1448" s="23"/>
      <c r="Z1448" s="4"/>
    </row>
    <row r="1449" spans="1:26" ht="23.25">
      <c r="A1449" s="4"/>
      <c r="B1449" s="51" t="s">
        <v>47</v>
      </c>
      <c r="C1449" s="51" t="s">
        <v>54</v>
      </c>
      <c r="D1449" s="51" t="s">
        <v>56</v>
      </c>
      <c r="E1449" s="51"/>
      <c r="F1449" s="51" t="s">
        <v>378</v>
      </c>
      <c r="G1449" s="51" t="s">
        <v>61</v>
      </c>
      <c r="H1449" s="51"/>
      <c r="I1449" s="64"/>
      <c r="J1449" s="55" t="s">
        <v>53</v>
      </c>
      <c r="K1449" s="56"/>
      <c r="L1449" s="74">
        <f aca="true" t="shared" si="135" ref="L1449:Q1449">(L1438/L1437)*100</f>
        <v>96.77133153115687</v>
      </c>
      <c r="M1449" s="74">
        <f t="shared" si="135"/>
        <v>57.276119402985074</v>
      </c>
      <c r="N1449" s="74">
        <f t="shared" si="135"/>
        <v>40.39878630255744</v>
      </c>
      <c r="O1449" s="74"/>
      <c r="P1449" s="74"/>
      <c r="Q1449" s="74">
        <f t="shared" si="135"/>
        <v>94.75446130865053</v>
      </c>
      <c r="R1449" s="74"/>
      <c r="S1449" s="74"/>
      <c r="T1449" s="74"/>
      <c r="U1449" s="77"/>
      <c r="V1449" s="23"/>
      <c r="W1449" s="23">
        <f>(W1438/W1437)*100</f>
        <v>94.75446130865053</v>
      </c>
      <c r="X1449" s="23"/>
      <c r="Y1449" s="23"/>
      <c r="Z1449" s="4"/>
    </row>
    <row r="1450" spans="1:26" ht="23.25">
      <c r="A1450" s="4"/>
      <c r="B1450" s="51"/>
      <c r="C1450" s="51"/>
      <c r="D1450" s="51"/>
      <c r="E1450" s="51"/>
      <c r="F1450" s="51"/>
      <c r="G1450" s="51"/>
      <c r="H1450" s="51"/>
      <c r="I1450" s="64"/>
      <c r="J1450" s="55"/>
      <c r="K1450" s="56"/>
      <c r="L1450" s="74"/>
      <c r="M1450" s="74"/>
      <c r="N1450" s="74"/>
      <c r="O1450" s="74"/>
      <c r="P1450" s="74"/>
      <c r="Q1450" s="74"/>
      <c r="R1450" s="74"/>
      <c r="S1450" s="74"/>
      <c r="T1450" s="74"/>
      <c r="U1450" s="74"/>
      <c r="V1450" s="23"/>
      <c r="W1450" s="23"/>
      <c r="X1450" s="23"/>
      <c r="Y1450" s="23"/>
      <c r="Z1450" s="4"/>
    </row>
    <row r="1451" spans="1:26" ht="23.25">
      <c r="A1451" s="4"/>
      <c r="B1451" s="51"/>
      <c r="C1451" s="51"/>
      <c r="D1451" s="51"/>
      <c r="E1451" s="51"/>
      <c r="F1451" s="51"/>
      <c r="G1451" s="51"/>
      <c r="H1451" s="51" t="s">
        <v>380</v>
      </c>
      <c r="I1451" s="64"/>
      <c r="J1451" s="53" t="s">
        <v>381</v>
      </c>
      <c r="K1451" s="54"/>
      <c r="L1451" s="74"/>
      <c r="M1451" s="74"/>
      <c r="N1451" s="74"/>
      <c r="O1451" s="74"/>
      <c r="P1451" s="74"/>
      <c r="Q1451" s="23"/>
      <c r="R1451" s="74"/>
      <c r="S1451" s="74"/>
      <c r="T1451" s="74"/>
      <c r="U1451" s="74"/>
      <c r="V1451" s="23"/>
      <c r="W1451" s="23"/>
      <c r="X1451" s="23"/>
      <c r="Y1451" s="23"/>
      <c r="Z1451" s="4"/>
    </row>
    <row r="1452" spans="1:26" ht="23.25">
      <c r="A1452" s="4"/>
      <c r="B1452" s="51"/>
      <c r="C1452" s="51"/>
      <c r="D1452" s="51"/>
      <c r="E1452" s="51"/>
      <c r="F1452" s="51"/>
      <c r="G1452" s="51"/>
      <c r="H1452" s="51"/>
      <c r="I1452" s="64"/>
      <c r="J1452" s="53" t="s">
        <v>49</v>
      </c>
      <c r="K1452" s="54"/>
      <c r="L1452" s="74">
        <v>6311.8</v>
      </c>
      <c r="M1452" s="23">
        <v>12</v>
      </c>
      <c r="N1452" s="74">
        <v>12</v>
      </c>
      <c r="O1452" s="74"/>
      <c r="P1452" s="23"/>
      <c r="Q1452" s="23">
        <f>SUM(L1452:P1452)</f>
        <v>6335.8</v>
      </c>
      <c r="R1452" s="23"/>
      <c r="S1452" s="74"/>
      <c r="T1452" s="74"/>
      <c r="U1452" s="74"/>
      <c r="V1452" s="23">
        <f>SUM(R1452:U1452)</f>
        <v>0</v>
      </c>
      <c r="W1452" s="23">
        <f>SUM(Q1452+V1452)</f>
        <v>6335.8</v>
      </c>
      <c r="X1452" s="23">
        <f>(Q1452/W1452)*100</f>
        <v>100</v>
      </c>
      <c r="Y1452" s="23">
        <f>(V1452/W1452)*100</f>
        <v>0</v>
      </c>
      <c r="Z1452" s="4"/>
    </row>
    <row r="1453" spans="1:26" ht="23.25">
      <c r="A1453" s="4"/>
      <c r="B1453" s="51"/>
      <c r="C1453" s="51"/>
      <c r="D1453" s="51"/>
      <c r="E1453" s="51"/>
      <c r="F1453" s="51"/>
      <c r="G1453" s="51"/>
      <c r="H1453" s="51"/>
      <c r="I1453" s="64"/>
      <c r="J1453" s="53" t="s">
        <v>50</v>
      </c>
      <c r="K1453" s="54"/>
      <c r="L1453" s="74">
        <v>7213.5</v>
      </c>
      <c r="M1453" s="23">
        <v>53.6</v>
      </c>
      <c r="N1453" s="74">
        <v>230.7</v>
      </c>
      <c r="O1453" s="74"/>
      <c r="P1453" s="23"/>
      <c r="Q1453" s="23">
        <f>SUM(L1453:P1453)</f>
        <v>7497.8</v>
      </c>
      <c r="R1453" s="23"/>
      <c r="S1453" s="74"/>
      <c r="T1453" s="74"/>
      <c r="U1453" s="74"/>
      <c r="V1453" s="23">
        <f>SUM(R1453:U1453)</f>
        <v>0</v>
      </c>
      <c r="W1453" s="23">
        <f>SUM(Q1453+V1453)</f>
        <v>7497.8</v>
      </c>
      <c r="X1453" s="23">
        <f>(Q1453/W1453)*100</f>
        <v>100</v>
      </c>
      <c r="Y1453" s="23">
        <f>(V1453/W1453)*100</f>
        <v>0</v>
      </c>
      <c r="Z1453" s="4"/>
    </row>
    <row r="1454" spans="1:26" ht="23.25">
      <c r="A1454" s="4"/>
      <c r="B1454" s="51"/>
      <c r="C1454" s="51"/>
      <c r="D1454" s="51"/>
      <c r="E1454" s="51"/>
      <c r="F1454" s="51"/>
      <c r="G1454" s="51"/>
      <c r="H1454" s="51"/>
      <c r="I1454" s="64"/>
      <c r="J1454" s="53" t="s">
        <v>51</v>
      </c>
      <c r="K1454" s="54"/>
      <c r="L1454" s="74">
        <v>6980.6</v>
      </c>
      <c r="M1454" s="23">
        <v>30.7</v>
      </c>
      <c r="N1454" s="74">
        <v>93.2</v>
      </c>
      <c r="O1454" s="74"/>
      <c r="P1454" s="23"/>
      <c r="Q1454" s="23">
        <f>SUM(L1454:P1454)</f>
        <v>7104.5</v>
      </c>
      <c r="R1454" s="23"/>
      <c r="S1454" s="74"/>
      <c r="T1454" s="74"/>
      <c r="U1454" s="74"/>
      <c r="V1454" s="23">
        <f>SUM(R1454:U1454)</f>
        <v>0</v>
      </c>
      <c r="W1454" s="23">
        <f>SUM(Q1454+V1454)</f>
        <v>7104.5</v>
      </c>
      <c r="X1454" s="23">
        <f>(Q1454/W1454)*100</f>
        <v>100</v>
      </c>
      <c r="Y1454" s="23">
        <f>(V1454/W1454)*100</f>
        <v>0</v>
      </c>
      <c r="Z1454" s="4"/>
    </row>
    <row r="1455" spans="1:26" ht="23.25">
      <c r="A1455" s="4"/>
      <c r="B1455" s="51"/>
      <c r="C1455" s="51"/>
      <c r="D1455" s="51"/>
      <c r="E1455" s="51"/>
      <c r="F1455" s="51"/>
      <c r="G1455" s="51"/>
      <c r="H1455" s="51"/>
      <c r="I1455" s="64"/>
      <c r="J1455" s="53" t="s">
        <v>52</v>
      </c>
      <c r="K1455" s="54"/>
      <c r="L1455" s="74">
        <f>(L1454/L1452)*100</f>
        <v>110.59602649006624</v>
      </c>
      <c r="M1455" s="23">
        <f>(M1454/M1452)*100</f>
        <v>255.83333333333331</v>
      </c>
      <c r="N1455" s="74">
        <f>(N1454/N1452)*100</f>
        <v>776.6666666666666</v>
      </c>
      <c r="O1455" s="74"/>
      <c r="P1455" s="23"/>
      <c r="Q1455" s="23">
        <f>(Q1454/Q1452)*100</f>
        <v>112.13264307585466</v>
      </c>
      <c r="R1455" s="23"/>
      <c r="S1455" s="74"/>
      <c r="T1455" s="74"/>
      <c r="U1455" s="74"/>
      <c r="V1455" s="23"/>
      <c r="W1455" s="23">
        <f>(W1454/W1452)*100</f>
        <v>112.13264307585466</v>
      </c>
      <c r="X1455" s="23"/>
      <c r="Y1455" s="23"/>
      <c r="Z1455" s="4"/>
    </row>
    <row r="1456" spans="1:26" ht="23.25">
      <c r="A1456" s="4"/>
      <c r="B1456" s="51"/>
      <c r="C1456" s="51"/>
      <c r="D1456" s="51"/>
      <c r="E1456" s="51"/>
      <c r="F1456" s="51"/>
      <c r="G1456" s="51"/>
      <c r="H1456" s="51"/>
      <c r="I1456" s="64"/>
      <c r="J1456" s="53" t="s">
        <v>53</v>
      </c>
      <c r="K1456" s="54"/>
      <c r="L1456" s="74">
        <f>(L1454/L1453)*100</f>
        <v>96.77133153115687</v>
      </c>
      <c r="M1456" s="23">
        <f>(M1454/M1453)*100</f>
        <v>57.276119402985074</v>
      </c>
      <c r="N1456" s="74">
        <f>(N1454/N1453)*100</f>
        <v>40.39878630255744</v>
      </c>
      <c r="O1456" s="74"/>
      <c r="P1456" s="23"/>
      <c r="Q1456" s="23">
        <f>(Q1454/Q1453)*100</f>
        <v>94.75446130865053</v>
      </c>
      <c r="R1456" s="23"/>
      <c r="S1456" s="74"/>
      <c r="T1456" s="74"/>
      <c r="U1456" s="74"/>
      <c r="V1456" s="23"/>
      <c r="W1456" s="23">
        <f>(W1454/W1453)*100</f>
        <v>94.75446130865053</v>
      </c>
      <c r="X1456" s="23"/>
      <c r="Y1456" s="23"/>
      <c r="Z1456" s="4"/>
    </row>
    <row r="1457" spans="1:26" ht="23.25">
      <c r="A1457" s="4"/>
      <c r="B1457" s="51"/>
      <c r="C1457" s="51"/>
      <c r="D1457" s="51"/>
      <c r="E1457" s="51"/>
      <c r="F1457" s="51"/>
      <c r="G1457" s="51"/>
      <c r="H1457" s="51"/>
      <c r="I1457" s="64"/>
      <c r="J1457" s="53"/>
      <c r="K1457" s="54"/>
      <c r="L1457" s="74"/>
      <c r="M1457" s="23"/>
      <c r="N1457" s="74"/>
      <c r="O1457" s="74"/>
      <c r="P1457" s="23"/>
      <c r="Q1457" s="23"/>
      <c r="R1457" s="23"/>
      <c r="S1457" s="74"/>
      <c r="T1457" s="74"/>
      <c r="U1457" s="74"/>
      <c r="V1457" s="23"/>
      <c r="W1457" s="23"/>
      <c r="X1457" s="23"/>
      <c r="Y1457" s="23"/>
      <c r="Z1457" s="4"/>
    </row>
    <row r="1458" spans="1:26" ht="23.25">
      <c r="A1458" s="4"/>
      <c r="B1458" s="51"/>
      <c r="C1458" s="51"/>
      <c r="D1458" s="51"/>
      <c r="E1458" s="51"/>
      <c r="F1458" s="51" t="s">
        <v>382</v>
      </c>
      <c r="G1458" s="51"/>
      <c r="H1458" s="51"/>
      <c r="I1458" s="64"/>
      <c r="J1458" s="53" t="s">
        <v>383</v>
      </c>
      <c r="K1458" s="54"/>
      <c r="L1458" s="74"/>
      <c r="M1458" s="23"/>
      <c r="N1458" s="74"/>
      <c r="O1458" s="74"/>
      <c r="P1458" s="23"/>
      <c r="Q1458" s="23"/>
      <c r="R1458" s="23"/>
      <c r="S1458" s="74"/>
      <c r="T1458" s="74"/>
      <c r="U1458" s="74"/>
      <c r="V1458" s="23"/>
      <c r="W1458" s="23"/>
      <c r="X1458" s="23"/>
      <c r="Y1458" s="23"/>
      <c r="Z1458" s="4"/>
    </row>
    <row r="1459" spans="1:26" ht="23.25">
      <c r="A1459" s="4"/>
      <c r="B1459" s="51"/>
      <c r="C1459" s="51"/>
      <c r="D1459" s="51"/>
      <c r="E1459" s="51"/>
      <c r="F1459" s="51"/>
      <c r="G1459" s="51"/>
      <c r="H1459" s="51"/>
      <c r="I1459" s="64"/>
      <c r="J1459" s="53" t="s">
        <v>384</v>
      </c>
      <c r="K1459" s="54"/>
      <c r="L1459" s="74"/>
      <c r="M1459" s="23"/>
      <c r="N1459" s="74"/>
      <c r="O1459" s="74"/>
      <c r="P1459" s="23"/>
      <c r="Q1459" s="23"/>
      <c r="R1459" s="23"/>
      <c r="S1459" s="74"/>
      <c r="T1459" s="74"/>
      <c r="U1459" s="74"/>
      <c r="V1459" s="23"/>
      <c r="W1459" s="23"/>
      <c r="X1459" s="23"/>
      <c r="Y1459" s="23"/>
      <c r="Z1459" s="4"/>
    </row>
    <row r="1460" spans="1:26" ht="23.25">
      <c r="A1460" s="4"/>
      <c r="B1460" s="51"/>
      <c r="C1460" s="51"/>
      <c r="D1460" s="51"/>
      <c r="E1460" s="51"/>
      <c r="F1460" s="51"/>
      <c r="G1460" s="51"/>
      <c r="H1460" s="51"/>
      <c r="I1460" s="64"/>
      <c r="J1460" s="53" t="s">
        <v>49</v>
      </c>
      <c r="K1460" s="54"/>
      <c r="L1460" s="74">
        <f>SUM(L1468)</f>
        <v>35730</v>
      </c>
      <c r="M1460" s="23">
        <f>SUM(M1468)</f>
        <v>0</v>
      </c>
      <c r="N1460" s="74">
        <f>SUM(N1468)</f>
        <v>0</v>
      </c>
      <c r="O1460" s="74">
        <f>SUM(O1468)</f>
        <v>0</v>
      </c>
      <c r="P1460" s="23">
        <f>SUM(P1468)</f>
        <v>0</v>
      </c>
      <c r="Q1460" s="23">
        <f>SUM(L1460:P1460)</f>
        <v>35730</v>
      </c>
      <c r="R1460" s="23">
        <f aca="true" t="shared" si="136" ref="R1460:U1462">SUM(R1468)</f>
        <v>0</v>
      </c>
      <c r="S1460" s="74">
        <f t="shared" si="136"/>
        <v>0</v>
      </c>
      <c r="T1460" s="74">
        <f t="shared" si="136"/>
        <v>0</v>
      </c>
      <c r="U1460" s="74">
        <f t="shared" si="136"/>
        <v>0</v>
      </c>
      <c r="V1460" s="23">
        <f>SUM(R1460:U1460)</f>
        <v>0</v>
      </c>
      <c r="W1460" s="23">
        <f>SUM(Q1460+V1460)</f>
        <v>35730</v>
      </c>
      <c r="X1460" s="23">
        <f>(Q1460/W1460)*100</f>
        <v>100</v>
      </c>
      <c r="Y1460" s="23">
        <f>(V1460/W1460)*100</f>
        <v>0</v>
      </c>
      <c r="Z1460" s="4"/>
    </row>
    <row r="1461" spans="1:26" ht="23.25">
      <c r="A1461" s="4"/>
      <c r="B1461" s="51"/>
      <c r="C1461" s="51"/>
      <c r="D1461" s="51"/>
      <c r="E1461" s="51"/>
      <c r="F1461" s="51"/>
      <c r="G1461" s="51"/>
      <c r="H1461" s="51"/>
      <c r="I1461" s="64"/>
      <c r="J1461" s="53" t="s">
        <v>50</v>
      </c>
      <c r="K1461" s="54"/>
      <c r="L1461" s="74">
        <f aca="true" t="shared" si="137" ref="L1461:P1462">SUM(L1469)</f>
        <v>7110.5</v>
      </c>
      <c r="M1461" s="23">
        <f t="shared" si="137"/>
        <v>0</v>
      </c>
      <c r="N1461" s="74">
        <f t="shared" si="137"/>
        <v>0</v>
      </c>
      <c r="O1461" s="74">
        <f t="shared" si="137"/>
        <v>0</v>
      </c>
      <c r="P1461" s="23">
        <f t="shared" si="137"/>
        <v>0</v>
      </c>
      <c r="Q1461" s="23">
        <f>SUM(L1461:P1461)</f>
        <v>7110.5</v>
      </c>
      <c r="R1461" s="23">
        <f t="shared" si="136"/>
        <v>0</v>
      </c>
      <c r="S1461" s="74">
        <f t="shared" si="136"/>
        <v>0</v>
      </c>
      <c r="T1461" s="74">
        <f t="shared" si="136"/>
        <v>0</v>
      </c>
      <c r="U1461" s="74">
        <f t="shared" si="136"/>
        <v>0</v>
      </c>
      <c r="V1461" s="23">
        <f>SUM(R1461:U1461)</f>
        <v>0</v>
      </c>
      <c r="W1461" s="23">
        <f>SUM(Q1461+V1461)</f>
        <v>7110.5</v>
      </c>
      <c r="X1461" s="23">
        <f>(Q1461/W1461)*100</f>
        <v>100</v>
      </c>
      <c r="Y1461" s="23">
        <f>(V1461/W1461)*100</f>
        <v>0</v>
      </c>
      <c r="Z1461" s="4"/>
    </row>
    <row r="1462" spans="1:26" ht="23.25">
      <c r="A1462" s="4"/>
      <c r="B1462" s="51"/>
      <c r="C1462" s="51"/>
      <c r="D1462" s="51"/>
      <c r="E1462" s="51"/>
      <c r="F1462" s="51"/>
      <c r="G1462" s="51"/>
      <c r="H1462" s="51"/>
      <c r="I1462" s="64"/>
      <c r="J1462" s="53" t="s">
        <v>51</v>
      </c>
      <c r="K1462" s="54"/>
      <c r="L1462" s="74">
        <f t="shared" si="137"/>
        <v>0</v>
      </c>
      <c r="M1462" s="23">
        <f t="shared" si="137"/>
        <v>0</v>
      </c>
      <c r="N1462" s="74">
        <f t="shared" si="137"/>
        <v>0</v>
      </c>
      <c r="O1462" s="74">
        <f t="shared" si="137"/>
        <v>0</v>
      </c>
      <c r="P1462" s="23">
        <f t="shared" si="137"/>
        <v>0</v>
      </c>
      <c r="Q1462" s="23">
        <f>SUM(L1462:P1462)</f>
        <v>0</v>
      </c>
      <c r="R1462" s="23">
        <f t="shared" si="136"/>
        <v>0</v>
      </c>
      <c r="S1462" s="74">
        <f t="shared" si="136"/>
        <v>0</v>
      </c>
      <c r="T1462" s="74">
        <f t="shared" si="136"/>
        <v>0</v>
      </c>
      <c r="U1462" s="74">
        <f t="shared" si="136"/>
        <v>0</v>
      </c>
      <c r="V1462" s="23">
        <f>SUM(R1462:U1462)</f>
        <v>0</v>
      </c>
      <c r="W1462" s="23">
        <f>SUM(Q1462+V1462)</f>
        <v>0</v>
      </c>
      <c r="X1462" s="23"/>
      <c r="Y1462" s="23"/>
      <c r="Z1462" s="4"/>
    </row>
    <row r="1463" spans="1:26" ht="23.25">
      <c r="A1463" s="4"/>
      <c r="B1463" s="57"/>
      <c r="C1463" s="58"/>
      <c r="D1463" s="58"/>
      <c r="E1463" s="58"/>
      <c r="F1463" s="58"/>
      <c r="G1463" s="58"/>
      <c r="H1463" s="58"/>
      <c r="I1463" s="53"/>
      <c r="J1463" s="53" t="s">
        <v>52</v>
      </c>
      <c r="K1463" s="54"/>
      <c r="L1463" s="21">
        <f>(L1462/L1460)*100</f>
        <v>0</v>
      </c>
      <c r="M1463" s="21"/>
      <c r="N1463" s="21"/>
      <c r="O1463" s="21"/>
      <c r="P1463" s="21"/>
      <c r="Q1463" s="21">
        <f>(Q1462/Q1460)*100</f>
        <v>0</v>
      </c>
      <c r="R1463" s="21"/>
      <c r="S1463" s="21"/>
      <c r="T1463" s="21"/>
      <c r="U1463" s="21"/>
      <c r="V1463" s="21"/>
      <c r="W1463" s="21"/>
      <c r="X1463" s="21"/>
      <c r="Y1463" s="21"/>
      <c r="Z1463" s="4"/>
    </row>
    <row r="1464" spans="1:26" ht="23.25">
      <c r="A1464" s="4"/>
      <c r="B1464" s="51"/>
      <c r="C1464" s="51"/>
      <c r="D1464" s="51"/>
      <c r="E1464" s="51"/>
      <c r="F1464" s="51"/>
      <c r="G1464" s="51"/>
      <c r="H1464" s="51"/>
      <c r="I1464" s="64"/>
      <c r="J1464" s="53" t="s">
        <v>53</v>
      </c>
      <c r="K1464" s="54"/>
      <c r="L1464" s="74">
        <f>(L1462/L1461)*100</f>
        <v>0</v>
      </c>
      <c r="M1464" s="23"/>
      <c r="N1464" s="74"/>
      <c r="O1464" s="74"/>
      <c r="P1464" s="23"/>
      <c r="Q1464" s="23">
        <f>(Q1462/Q1461)*100</f>
        <v>0</v>
      </c>
      <c r="R1464" s="23"/>
      <c r="S1464" s="74"/>
      <c r="T1464" s="74"/>
      <c r="U1464" s="74"/>
      <c r="V1464" s="23"/>
      <c r="W1464" s="23"/>
      <c r="X1464" s="23"/>
      <c r="Y1464" s="23"/>
      <c r="Z1464" s="4"/>
    </row>
    <row r="1465" spans="1:26" ht="23.25">
      <c r="A1465" s="4"/>
      <c r="B1465" s="51"/>
      <c r="C1465" s="51"/>
      <c r="D1465" s="51"/>
      <c r="E1465" s="51"/>
      <c r="F1465" s="51"/>
      <c r="G1465" s="51"/>
      <c r="H1465" s="51"/>
      <c r="I1465" s="64"/>
      <c r="J1465" s="53"/>
      <c r="K1465" s="54"/>
      <c r="L1465" s="74"/>
      <c r="M1465" s="23"/>
      <c r="N1465" s="74"/>
      <c r="O1465" s="74"/>
      <c r="P1465" s="23"/>
      <c r="Q1465" s="23"/>
      <c r="R1465" s="23"/>
      <c r="S1465" s="74"/>
      <c r="T1465" s="74"/>
      <c r="U1465" s="74"/>
      <c r="V1465" s="23"/>
      <c r="W1465" s="23"/>
      <c r="X1465" s="23"/>
      <c r="Y1465" s="23"/>
      <c r="Z1465" s="4"/>
    </row>
    <row r="1466" spans="1:26" ht="23.25">
      <c r="A1466" s="4"/>
      <c r="B1466" s="51"/>
      <c r="C1466" s="51"/>
      <c r="D1466" s="51"/>
      <c r="E1466" s="51"/>
      <c r="F1466" s="51"/>
      <c r="G1466" s="51" t="s">
        <v>61</v>
      </c>
      <c r="H1466" s="51"/>
      <c r="I1466" s="64"/>
      <c r="J1466" s="53" t="s">
        <v>62</v>
      </c>
      <c r="K1466" s="54"/>
      <c r="L1466" s="74"/>
      <c r="M1466" s="23"/>
      <c r="N1466" s="74"/>
      <c r="O1466" s="74"/>
      <c r="P1466" s="23"/>
      <c r="Q1466" s="23"/>
      <c r="R1466" s="23"/>
      <c r="S1466" s="74"/>
      <c r="T1466" s="74"/>
      <c r="U1466" s="74"/>
      <c r="V1466" s="23"/>
      <c r="W1466" s="23"/>
      <c r="X1466" s="23"/>
      <c r="Y1466" s="23"/>
      <c r="Z1466" s="4"/>
    </row>
    <row r="1467" spans="1:26" ht="23.25">
      <c r="A1467" s="4"/>
      <c r="B1467" s="51"/>
      <c r="C1467" s="51"/>
      <c r="D1467" s="51"/>
      <c r="E1467" s="51"/>
      <c r="F1467" s="51"/>
      <c r="G1467" s="51"/>
      <c r="H1467" s="51"/>
      <c r="I1467" s="64"/>
      <c r="J1467" s="53" t="s">
        <v>63</v>
      </c>
      <c r="K1467" s="54"/>
      <c r="L1467" s="74"/>
      <c r="M1467" s="23"/>
      <c r="N1467" s="74"/>
      <c r="O1467" s="74"/>
      <c r="P1467" s="23"/>
      <c r="Q1467" s="23"/>
      <c r="R1467" s="23"/>
      <c r="S1467" s="74"/>
      <c r="T1467" s="74"/>
      <c r="U1467" s="74"/>
      <c r="V1467" s="23"/>
      <c r="W1467" s="23"/>
      <c r="X1467" s="23"/>
      <c r="Y1467" s="23"/>
      <c r="Z1467" s="4"/>
    </row>
    <row r="1468" spans="1:26" ht="23.25">
      <c r="A1468" s="4"/>
      <c r="B1468" s="51"/>
      <c r="C1468" s="51"/>
      <c r="D1468" s="51"/>
      <c r="E1468" s="51"/>
      <c r="F1468" s="51"/>
      <c r="G1468" s="51"/>
      <c r="H1468" s="51"/>
      <c r="I1468" s="64"/>
      <c r="J1468" s="53" t="s">
        <v>49</v>
      </c>
      <c r="K1468" s="54"/>
      <c r="L1468" s="74">
        <f aca="true" t="shared" si="138" ref="L1468:P1470">SUM(L1476)</f>
        <v>35730</v>
      </c>
      <c r="M1468" s="23">
        <f t="shared" si="138"/>
        <v>0</v>
      </c>
      <c r="N1468" s="74">
        <f t="shared" si="138"/>
        <v>0</v>
      </c>
      <c r="O1468" s="74">
        <f t="shared" si="138"/>
        <v>0</v>
      </c>
      <c r="P1468" s="23">
        <f t="shared" si="138"/>
        <v>0</v>
      </c>
      <c r="Q1468" s="23">
        <f>SUM(L1468:P1468)</f>
        <v>35730</v>
      </c>
      <c r="R1468" s="23">
        <f aca="true" t="shared" si="139" ref="R1468:U1470">SUM(R1476)</f>
        <v>0</v>
      </c>
      <c r="S1468" s="74">
        <f t="shared" si="139"/>
        <v>0</v>
      </c>
      <c r="T1468" s="74">
        <f t="shared" si="139"/>
        <v>0</v>
      </c>
      <c r="U1468" s="74">
        <f t="shared" si="139"/>
        <v>0</v>
      </c>
      <c r="V1468" s="23">
        <f>SUM(R1468:U1468)</f>
        <v>0</v>
      </c>
      <c r="W1468" s="23">
        <f>SUM(Q1468+V1468)</f>
        <v>35730</v>
      </c>
      <c r="X1468" s="23">
        <f>(Q1468/W1468)*100</f>
        <v>100</v>
      </c>
      <c r="Y1468" s="23">
        <f>(V1468/W1468)*100</f>
        <v>0</v>
      </c>
      <c r="Z1468" s="4"/>
    </row>
    <row r="1469" spans="1:26" ht="23.25">
      <c r="A1469" s="4"/>
      <c r="B1469" s="51"/>
      <c r="C1469" s="51"/>
      <c r="D1469" s="51"/>
      <c r="E1469" s="51"/>
      <c r="F1469" s="51"/>
      <c r="G1469" s="51"/>
      <c r="H1469" s="51"/>
      <c r="I1469" s="64"/>
      <c r="J1469" s="53" t="s">
        <v>50</v>
      </c>
      <c r="K1469" s="54"/>
      <c r="L1469" s="74">
        <f t="shared" si="138"/>
        <v>7110.5</v>
      </c>
      <c r="M1469" s="23">
        <f t="shared" si="138"/>
        <v>0</v>
      </c>
      <c r="N1469" s="74">
        <f t="shared" si="138"/>
        <v>0</v>
      </c>
      <c r="O1469" s="74">
        <f t="shared" si="138"/>
        <v>0</v>
      </c>
      <c r="P1469" s="23">
        <f t="shared" si="138"/>
        <v>0</v>
      </c>
      <c r="Q1469" s="23">
        <f>SUM(L1469:P1469)</f>
        <v>7110.5</v>
      </c>
      <c r="R1469" s="23">
        <f t="shared" si="139"/>
        <v>0</v>
      </c>
      <c r="S1469" s="74">
        <f t="shared" si="139"/>
        <v>0</v>
      </c>
      <c r="T1469" s="74">
        <f t="shared" si="139"/>
        <v>0</v>
      </c>
      <c r="U1469" s="74">
        <f t="shared" si="139"/>
        <v>0</v>
      </c>
      <c r="V1469" s="23">
        <f>SUM(R1469:U1469)</f>
        <v>0</v>
      </c>
      <c r="W1469" s="23">
        <f>SUM(Q1469+V1469)</f>
        <v>7110.5</v>
      </c>
      <c r="X1469" s="23">
        <f>(Q1469/W1469)*100</f>
        <v>100</v>
      </c>
      <c r="Y1469" s="23">
        <f>(V1469/W1469)*100</f>
        <v>0</v>
      </c>
      <c r="Z1469" s="4"/>
    </row>
    <row r="1470" spans="1:26" ht="23.25">
      <c r="A1470" s="4"/>
      <c r="B1470" s="51"/>
      <c r="C1470" s="51"/>
      <c r="D1470" s="51"/>
      <c r="E1470" s="51"/>
      <c r="F1470" s="51"/>
      <c r="G1470" s="51"/>
      <c r="H1470" s="51"/>
      <c r="I1470" s="64"/>
      <c r="J1470" s="53" t="s">
        <v>51</v>
      </c>
      <c r="K1470" s="54"/>
      <c r="L1470" s="74">
        <f t="shared" si="138"/>
        <v>0</v>
      </c>
      <c r="M1470" s="23">
        <f t="shared" si="138"/>
        <v>0</v>
      </c>
      <c r="N1470" s="74">
        <f t="shared" si="138"/>
        <v>0</v>
      </c>
      <c r="O1470" s="74">
        <f t="shared" si="138"/>
        <v>0</v>
      </c>
      <c r="P1470" s="23">
        <f t="shared" si="138"/>
        <v>0</v>
      </c>
      <c r="Q1470" s="23">
        <f>SUM(L1470:P1470)</f>
        <v>0</v>
      </c>
      <c r="R1470" s="23">
        <f t="shared" si="139"/>
        <v>0</v>
      </c>
      <c r="S1470" s="74">
        <f t="shared" si="139"/>
        <v>0</v>
      </c>
      <c r="T1470" s="74">
        <f t="shared" si="139"/>
        <v>0</v>
      </c>
      <c r="U1470" s="74">
        <f t="shared" si="139"/>
        <v>0</v>
      </c>
      <c r="V1470" s="23">
        <f>SUM(R1470:U1470)</f>
        <v>0</v>
      </c>
      <c r="W1470" s="23">
        <f>SUM(Q1470+V1470)</f>
        <v>0</v>
      </c>
      <c r="X1470" s="23"/>
      <c r="Y1470" s="23"/>
      <c r="Z1470" s="4"/>
    </row>
    <row r="1471" spans="1:26" ht="23.25">
      <c r="A1471" s="4"/>
      <c r="B1471" s="51"/>
      <c r="C1471" s="51"/>
      <c r="D1471" s="51"/>
      <c r="E1471" s="51"/>
      <c r="F1471" s="51"/>
      <c r="G1471" s="51"/>
      <c r="H1471" s="51"/>
      <c r="I1471" s="64"/>
      <c r="J1471" s="53" t="s">
        <v>52</v>
      </c>
      <c r="K1471" s="54"/>
      <c r="L1471" s="74">
        <f>(L1470/L1468)*100</f>
        <v>0</v>
      </c>
      <c r="M1471" s="23"/>
      <c r="N1471" s="74"/>
      <c r="O1471" s="74"/>
      <c r="P1471" s="23"/>
      <c r="Q1471" s="23">
        <f>(Q1470/Q1468)*100</f>
        <v>0</v>
      </c>
      <c r="R1471" s="23"/>
      <c r="S1471" s="74"/>
      <c r="T1471" s="74"/>
      <c r="U1471" s="74"/>
      <c r="V1471" s="23"/>
      <c r="W1471" s="23">
        <f>(W1470/W1468)*100</f>
        <v>0</v>
      </c>
      <c r="X1471" s="23"/>
      <c r="Y1471" s="23"/>
      <c r="Z1471" s="4"/>
    </row>
    <row r="1472" spans="1:26" ht="23.25">
      <c r="A1472" s="4"/>
      <c r="B1472" s="57"/>
      <c r="C1472" s="58"/>
      <c r="D1472" s="58"/>
      <c r="E1472" s="58"/>
      <c r="F1472" s="58"/>
      <c r="G1472" s="58"/>
      <c r="H1472" s="58"/>
      <c r="I1472" s="53"/>
      <c r="J1472" s="53" t="s">
        <v>53</v>
      </c>
      <c r="K1472" s="54"/>
      <c r="L1472" s="21">
        <f>(L1470/L1469)*100</f>
        <v>0</v>
      </c>
      <c r="M1472" s="21"/>
      <c r="N1472" s="21"/>
      <c r="O1472" s="21"/>
      <c r="P1472" s="21"/>
      <c r="Q1472" s="21">
        <f>(Q1470/Q1469)*100</f>
        <v>0</v>
      </c>
      <c r="R1472" s="21"/>
      <c r="S1472" s="21"/>
      <c r="T1472" s="21"/>
      <c r="U1472" s="21"/>
      <c r="V1472" s="21"/>
      <c r="W1472" s="21">
        <f>(W1470/W1469)*100</f>
        <v>0</v>
      </c>
      <c r="X1472" s="21"/>
      <c r="Y1472" s="21"/>
      <c r="Z1472" s="4"/>
    </row>
    <row r="1473" spans="1:26" ht="23.25">
      <c r="A1473" s="4"/>
      <c r="B1473" s="51"/>
      <c r="C1473" s="51"/>
      <c r="D1473" s="51"/>
      <c r="E1473" s="51"/>
      <c r="F1473" s="51"/>
      <c r="G1473" s="51"/>
      <c r="H1473" s="51"/>
      <c r="I1473" s="64"/>
      <c r="J1473" s="53"/>
      <c r="K1473" s="54"/>
      <c r="L1473" s="74"/>
      <c r="M1473" s="23"/>
      <c r="N1473" s="74"/>
      <c r="O1473" s="74"/>
      <c r="P1473" s="23"/>
      <c r="Q1473" s="23"/>
      <c r="R1473" s="23"/>
      <c r="S1473" s="74"/>
      <c r="T1473" s="74"/>
      <c r="U1473" s="74"/>
      <c r="V1473" s="23"/>
      <c r="W1473" s="23"/>
      <c r="X1473" s="23"/>
      <c r="Y1473" s="23"/>
      <c r="Z1473" s="4"/>
    </row>
    <row r="1474" spans="1:26" ht="23.25">
      <c r="A1474" s="4"/>
      <c r="B1474" s="51"/>
      <c r="C1474" s="51"/>
      <c r="D1474" s="51"/>
      <c r="E1474" s="51"/>
      <c r="F1474" s="51"/>
      <c r="G1474" s="51"/>
      <c r="H1474" s="51" t="s">
        <v>342</v>
      </c>
      <c r="I1474" s="64"/>
      <c r="J1474" s="53" t="s">
        <v>343</v>
      </c>
      <c r="K1474" s="54"/>
      <c r="L1474" s="74"/>
      <c r="M1474" s="23"/>
      <c r="N1474" s="74"/>
      <c r="O1474" s="74"/>
      <c r="P1474" s="23"/>
      <c r="Q1474" s="23"/>
      <c r="R1474" s="23"/>
      <c r="S1474" s="74"/>
      <c r="T1474" s="74"/>
      <c r="U1474" s="74"/>
      <c r="V1474" s="23"/>
      <c r="W1474" s="23"/>
      <c r="X1474" s="23"/>
      <c r="Y1474" s="23"/>
      <c r="Z1474" s="4"/>
    </row>
    <row r="1475" spans="1:26" ht="23.25">
      <c r="A1475" s="4"/>
      <c r="B1475" s="51"/>
      <c r="C1475" s="51"/>
      <c r="D1475" s="51"/>
      <c r="E1475" s="51"/>
      <c r="F1475" s="51"/>
      <c r="G1475" s="51"/>
      <c r="H1475" s="51"/>
      <c r="I1475" s="64"/>
      <c r="J1475" s="53" t="s">
        <v>344</v>
      </c>
      <c r="K1475" s="54"/>
      <c r="L1475" s="74"/>
      <c r="M1475" s="23"/>
      <c r="N1475" s="74"/>
      <c r="O1475" s="74"/>
      <c r="P1475" s="23"/>
      <c r="Q1475" s="23"/>
      <c r="R1475" s="23"/>
      <c r="S1475" s="74"/>
      <c r="T1475" s="74"/>
      <c r="U1475" s="74"/>
      <c r="V1475" s="23"/>
      <c r="W1475" s="23"/>
      <c r="X1475" s="23"/>
      <c r="Y1475" s="23"/>
      <c r="Z1475" s="4"/>
    </row>
    <row r="1476" spans="1:26" ht="23.25">
      <c r="A1476" s="4"/>
      <c r="B1476" s="51"/>
      <c r="C1476" s="51"/>
      <c r="D1476" s="51"/>
      <c r="E1476" s="51"/>
      <c r="F1476" s="51"/>
      <c r="G1476" s="51"/>
      <c r="H1476" s="51"/>
      <c r="I1476" s="64"/>
      <c r="J1476" s="53" t="s">
        <v>49</v>
      </c>
      <c r="K1476" s="54"/>
      <c r="L1476" s="74">
        <v>35730</v>
      </c>
      <c r="M1476" s="23"/>
      <c r="N1476" s="74"/>
      <c r="O1476" s="74"/>
      <c r="P1476" s="23"/>
      <c r="Q1476" s="23">
        <f>SUM(L1476:P1476)</f>
        <v>35730</v>
      </c>
      <c r="R1476" s="23"/>
      <c r="S1476" s="74"/>
      <c r="T1476" s="74"/>
      <c r="U1476" s="74"/>
      <c r="V1476" s="23">
        <f>SUM(R1476:U1476)</f>
        <v>0</v>
      </c>
      <c r="W1476" s="23">
        <f>SUM(Q1476+V1476)</f>
        <v>35730</v>
      </c>
      <c r="X1476" s="23">
        <f>(Q1476/W1476)*100</f>
        <v>100</v>
      </c>
      <c r="Y1476" s="23">
        <f>(V1476/W1476)*100</f>
        <v>0</v>
      </c>
      <c r="Z1476" s="4"/>
    </row>
    <row r="1477" spans="1:26" ht="23.25">
      <c r="A1477" s="4"/>
      <c r="B1477" s="57"/>
      <c r="C1477" s="57"/>
      <c r="D1477" s="57"/>
      <c r="E1477" s="57"/>
      <c r="F1477" s="57"/>
      <c r="G1477" s="57"/>
      <c r="H1477" s="57"/>
      <c r="I1477" s="64"/>
      <c r="J1477" s="53" t="s">
        <v>50</v>
      </c>
      <c r="K1477" s="54"/>
      <c r="L1477" s="74">
        <v>7110.5</v>
      </c>
      <c r="M1477" s="23"/>
      <c r="N1477" s="74"/>
      <c r="O1477" s="74"/>
      <c r="P1477" s="23"/>
      <c r="Q1477" s="23">
        <f>SUM(L1477:P1477)</f>
        <v>7110.5</v>
      </c>
      <c r="R1477" s="23"/>
      <c r="S1477" s="74"/>
      <c r="T1477" s="74"/>
      <c r="U1477" s="74"/>
      <c r="V1477" s="23">
        <f>SUM(R1477:U1477)</f>
        <v>0</v>
      </c>
      <c r="W1477" s="23">
        <f>SUM(Q1477+V1477)</f>
        <v>7110.5</v>
      </c>
      <c r="X1477" s="23">
        <f>(Q1477/W1477)*100</f>
        <v>100</v>
      </c>
      <c r="Y1477" s="23">
        <f>(V1477/W1477)*100</f>
        <v>0</v>
      </c>
      <c r="Z1477" s="4"/>
    </row>
    <row r="1478" spans="1:26" ht="23.25">
      <c r="A1478" s="4"/>
      <c r="B1478" s="57"/>
      <c r="C1478" s="58"/>
      <c r="D1478" s="58"/>
      <c r="E1478" s="58"/>
      <c r="F1478" s="58"/>
      <c r="G1478" s="58"/>
      <c r="H1478" s="58"/>
      <c r="I1478" s="53"/>
      <c r="J1478" s="53" t="s">
        <v>51</v>
      </c>
      <c r="K1478" s="54"/>
      <c r="L1478" s="21"/>
      <c r="M1478" s="21"/>
      <c r="N1478" s="21"/>
      <c r="O1478" s="21"/>
      <c r="P1478" s="21"/>
      <c r="Q1478" s="21">
        <f>SUM(L1478:P1478)</f>
        <v>0</v>
      </c>
      <c r="R1478" s="21"/>
      <c r="S1478" s="21"/>
      <c r="T1478" s="21"/>
      <c r="U1478" s="21"/>
      <c r="V1478" s="21">
        <f>SUM(R1478:U1478)</f>
        <v>0</v>
      </c>
      <c r="W1478" s="21">
        <f>SUM(Q1478+V1478)</f>
        <v>0</v>
      </c>
      <c r="X1478" s="21"/>
      <c r="Y1478" s="21"/>
      <c r="Z1478" s="4"/>
    </row>
    <row r="1479" spans="1:26" ht="23.25">
      <c r="A1479" s="4"/>
      <c r="B1479" s="57"/>
      <c r="C1479" s="57"/>
      <c r="D1479" s="57"/>
      <c r="E1479" s="57"/>
      <c r="F1479" s="57"/>
      <c r="G1479" s="57"/>
      <c r="H1479" s="57"/>
      <c r="I1479" s="64"/>
      <c r="J1479" s="53" t="s">
        <v>52</v>
      </c>
      <c r="K1479" s="54"/>
      <c r="L1479" s="74">
        <f>(L1478/L1476)*100</f>
        <v>0</v>
      </c>
      <c r="M1479" s="23"/>
      <c r="N1479" s="74"/>
      <c r="O1479" s="74"/>
      <c r="P1479" s="23"/>
      <c r="Q1479" s="23">
        <f>(Q1478/Q1476)*100</f>
        <v>0</v>
      </c>
      <c r="R1479" s="23"/>
      <c r="S1479" s="74"/>
      <c r="T1479" s="74"/>
      <c r="U1479" s="74"/>
      <c r="V1479" s="23"/>
      <c r="W1479" s="23"/>
      <c r="X1479" s="23"/>
      <c r="Y1479" s="23"/>
      <c r="Z1479" s="4"/>
    </row>
    <row r="1480" spans="1:26" ht="23.25">
      <c r="A1480" s="4"/>
      <c r="B1480" s="57"/>
      <c r="C1480" s="57"/>
      <c r="D1480" s="57"/>
      <c r="E1480" s="57"/>
      <c r="F1480" s="57"/>
      <c r="G1480" s="57"/>
      <c r="H1480" s="57"/>
      <c r="I1480" s="64"/>
      <c r="J1480" s="53" t="s">
        <v>53</v>
      </c>
      <c r="K1480" s="54"/>
      <c r="L1480" s="74">
        <f>(L1478/L1477)*100</f>
        <v>0</v>
      </c>
      <c r="M1480" s="23"/>
      <c r="N1480" s="74"/>
      <c r="O1480" s="74"/>
      <c r="P1480" s="23"/>
      <c r="Q1480" s="23">
        <f>(Q1478/Q1477)*100</f>
        <v>0</v>
      </c>
      <c r="R1480" s="23"/>
      <c r="S1480" s="74"/>
      <c r="T1480" s="74"/>
      <c r="U1480" s="74"/>
      <c r="V1480" s="23"/>
      <c r="W1480" s="23"/>
      <c r="X1480" s="23"/>
      <c r="Y1480" s="23"/>
      <c r="Z1480" s="4"/>
    </row>
    <row r="1481" spans="1:26" ht="23.25">
      <c r="A1481" s="4"/>
      <c r="B1481" s="57"/>
      <c r="C1481" s="57"/>
      <c r="D1481" s="57"/>
      <c r="E1481" s="57"/>
      <c r="F1481" s="57"/>
      <c r="G1481" s="57"/>
      <c r="H1481" s="57"/>
      <c r="I1481" s="64"/>
      <c r="J1481" s="53"/>
      <c r="K1481" s="54"/>
      <c r="L1481" s="74"/>
      <c r="M1481" s="23"/>
      <c r="N1481" s="74"/>
      <c r="O1481" s="74"/>
      <c r="P1481" s="23"/>
      <c r="Q1481" s="23"/>
      <c r="R1481" s="23"/>
      <c r="S1481" s="74"/>
      <c r="T1481" s="74"/>
      <c r="U1481" s="74"/>
      <c r="V1481" s="23"/>
      <c r="W1481" s="23"/>
      <c r="X1481" s="23"/>
      <c r="Y1481" s="23"/>
      <c r="Z1481" s="4"/>
    </row>
    <row r="1482" spans="1:26" ht="23.25">
      <c r="A1482" s="4"/>
      <c r="B1482" s="57" t="s">
        <v>385</v>
      </c>
      <c r="C1482" s="57"/>
      <c r="D1482" s="57"/>
      <c r="E1482" s="57"/>
      <c r="F1482" s="57"/>
      <c r="G1482" s="57"/>
      <c r="H1482" s="57"/>
      <c r="I1482" s="64"/>
      <c r="J1482" s="53" t="s">
        <v>386</v>
      </c>
      <c r="K1482" s="54"/>
      <c r="L1482" s="74"/>
      <c r="M1482" s="23"/>
      <c r="N1482" s="74"/>
      <c r="O1482" s="74"/>
      <c r="P1482" s="23"/>
      <c r="Q1482" s="23"/>
      <c r="R1482" s="23"/>
      <c r="S1482" s="74"/>
      <c r="T1482" s="74"/>
      <c r="U1482" s="74"/>
      <c r="V1482" s="23"/>
      <c r="W1482" s="23"/>
      <c r="X1482" s="23"/>
      <c r="Y1482" s="23"/>
      <c r="Z1482" s="4"/>
    </row>
    <row r="1483" spans="1:26" ht="23.25">
      <c r="A1483" s="4"/>
      <c r="B1483" s="57"/>
      <c r="C1483" s="57"/>
      <c r="D1483" s="57"/>
      <c r="E1483" s="57"/>
      <c r="F1483" s="57"/>
      <c r="G1483" s="57"/>
      <c r="H1483" s="57"/>
      <c r="I1483" s="64"/>
      <c r="J1483" s="53" t="s">
        <v>49</v>
      </c>
      <c r="K1483" s="54"/>
      <c r="L1483" s="74">
        <f aca="true" t="shared" si="140" ref="L1483:P1484">SUM(L1499)</f>
        <v>33179.2</v>
      </c>
      <c r="M1483" s="23">
        <f t="shared" si="140"/>
        <v>0</v>
      </c>
      <c r="N1483" s="74">
        <f t="shared" si="140"/>
        <v>0</v>
      </c>
      <c r="O1483" s="74">
        <f t="shared" si="140"/>
        <v>0</v>
      </c>
      <c r="P1483" s="23">
        <f t="shared" si="140"/>
        <v>0</v>
      </c>
      <c r="Q1483" s="23">
        <f>SUM(L1483:P1483)</f>
        <v>33179.2</v>
      </c>
      <c r="R1483" s="23">
        <f aca="true" t="shared" si="141" ref="R1483:U1484">SUM(R1499)</f>
        <v>0</v>
      </c>
      <c r="S1483" s="74">
        <f t="shared" si="141"/>
        <v>0</v>
      </c>
      <c r="T1483" s="74">
        <f t="shared" si="141"/>
        <v>0</v>
      </c>
      <c r="U1483" s="74">
        <f t="shared" si="141"/>
        <v>0</v>
      </c>
      <c r="V1483" s="23">
        <f>SUM(R1483:U1483)</f>
        <v>0</v>
      </c>
      <c r="W1483" s="23">
        <f>SUM(Q1483+V1483)</f>
        <v>33179.2</v>
      </c>
      <c r="X1483" s="23">
        <f>(Q1483/W1483)*100</f>
        <v>100</v>
      </c>
      <c r="Y1483" s="23">
        <f>(V1483/W1483)*100</f>
        <v>0</v>
      </c>
      <c r="Z1483" s="4"/>
    </row>
    <row r="1484" spans="1:26" ht="23.25">
      <c r="A1484" s="4"/>
      <c r="B1484" s="57"/>
      <c r="C1484" s="57"/>
      <c r="D1484" s="57"/>
      <c r="E1484" s="57"/>
      <c r="F1484" s="57"/>
      <c r="G1484" s="57"/>
      <c r="H1484" s="57"/>
      <c r="I1484" s="64"/>
      <c r="J1484" s="53" t="s">
        <v>50</v>
      </c>
      <c r="K1484" s="54"/>
      <c r="L1484" s="74">
        <f t="shared" si="140"/>
        <v>37981.3</v>
      </c>
      <c r="M1484" s="23">
        <f t="shared" si="140"/>
        <v>0</v>
      </c>
      <c r="N1484" s="74">
        <f t="shared" si="140"/>
        <v>0</v>
      </c>
      <c r="O1484" s="74">
        <f t="shared" si="140"/>
        <v>0</v>
      </c>
      <c r="P1484" s="23">
        <f t="shared" si="140"/>
        <v>0</v>
      </c>
      <c r="Q1484" s="23">
        <f>SUM(L1484:P1484)</f>
        <v>37981.3</v>
      </c>
      <c r="R1484" s="23">
        <f t="shared" si="141"/>
        <v>0</v>
      </c>
      <c r="S1484" s="74">
        <f t="shared" si="141"/>
        <v>0</v>
      </c>
      <c r="T1484" s="74">
        <f t="shared" si="141"/>
        <v>0</v>
      </c>
      <c r="U1484" s="74">
        <f t="shared" si="141"/>
        <v>0</v>
      </c>
      <c r="V1484" s="23">
        <f>SUM(R1484:U1484)</f>
        <v>0</v>
      </c>
      <c r="W1484" s="23">
        <f>SUM(Q1484+V1484)</f>
        <v>37981.3</v>
      </c>
      <c r="X1484" s="23">
        <f>(Q1484/W1484)*100</f>
        <v>100</v>
      </c>
      <c r="Y1484" s="23">
        <f>(V1484/W1484)*100</f>
        <v>0</v>
      </c>
      <c r="Z1484" s="4"/>
    </row>
    <row r="1485" spans="1:26" ht="23.25">
      <c r="A1485" s="4"/>
      <c r="B1485" s="65"/>
      <c r="C1485" s="65"/>
      <c r="D1485" s="65"/>
      <c r="E1485" s="65"/>
      <c r="F1485" s="65"/>
      <c r="G1485" s="65"/>
      <c r="H1485" s="65"/>
      <c r="I1485" s="66"/>
      <c r="J1485" s="62"/>
      <c r="K1485" s="63"/>
      <c r="L1485" s="75"/>
      <c r="M1485" s="76"/>
      <c r="N1485" s="75"/>
      <c r="O1485" s="75"/>
      <c r="P1485" s="76"/>
      <c r="Q1485" s="76"/>
      <c r="R1485" s="76"/>
      <c r="S1485" s="75"/>
      <c r="T1485" s="75"/>
      <c r="U1485" s="75"/>
      <c r="V1485" s="76"/>
      <c r="W1485" s="76"/>
      <c r="X1485" s="76"/>
      <c r="Y1485" s="76"/>
      <c r="Z1485" s="4"/>
    </row>
    <row r="1486" spans="1:26" ht="23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23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6"/>
      <c r="W1487" s="6"/>
      <c r="X1487" s="6"/>
      <c r="Y1487" s="6" t="s">
        <v>428</v>
      </c>
      <c r="Z1487" s="4"/>
    </row>
    <row r="1488" spans="1:26" ht="23.25">
      <c r="A1488" s="4"/>
      <c r="B1488" s="67" t="s">
        <v>40</v>
      </c>
      <c r="C1488" s="68"/>
      <c r="D1488" s="68"/>
      <c r="E1488" s="68"/>
      <c r="F1488" s="68"/>
      <c r="G1488" s="68"/>
      <c r="H1488" s="69"/>
      <c r="I1488" s="10"/>
      <c r="J1488" s="11"/>
      <c r="K1488" s="12"/>
      <c r="L1488" s="13" t="s">
        <v>1</v>
      </c>
      <c r="M1488" s="13"/>
      <c r="N1488" s="13"/>
      <c r="O1488" s="13"/>
      <c r="P1488" s="13"/>
      <c r="Q1488" s="13"/>
      <c r="R1488" s="14" t="s">
        <v>2</v>
      </c>
      <c r="S1488" s="13"/>
      <c r="T1488" s="13"/>
      <c r="U1488" s="13"/>
      <c r="V1488" s="15"/>
      <c r="W1488" s="13" t="s">
        <v>42</v>
      </c>
      <c r="X1488" s="13"/>
      <c r="Y1488" s="16"/>
      <c r="Z1488" s="4"/>
    </row>
    <row r="1489" spans="1:26" ht="23.25">
      <c r="A1489" s="4"/>
      <c r="B1489" s="17" t="s">
        <v>41</v>
      </c>
      <c r="C1489" s="18"/>
      <c r="D1489" s="18"/>
      <c r="E1489" s="18"/>
      <c r="F1489" s="18"/>
      <c r="G1489" s="18"/>
      <c r="H1489" s="70"/>
      <c r="I1489" s="19"/>
      <c r="J1489" s="20"/>
      <c r="K1489" s="21"/>
      <c r="L1489" s="22"/>
      <c r="M1489" s="23"/>
      <c r="N1489" s="24"/>
      <c r="O1489" s="25" t="s">
        <v>3</v>
      </c>
      <c r="P1489" s="26"/>
      <c r="Q1489" s="27"/>
      <c r="R1489" s="28" t="s">
        <v>3</v>
      </c>
      <c r="S1489" s="24"/>
      <c r="T1489" s="22"/>
      <c r="U1489" s="29"/>
      <c r="V1489" s="27"/>
      <c r="W1489" s="27"/>
      <c r="X1489" s="30" t="s">
        <v>4</v>
      </c>
      <c r="Y1489" s="31"/>
      <c r="Z1489" s="4"/>
    </row>
    <row r="1490" spans="1:26" ht="23.25">
      <c r="A1490" s="4"/>
      <c r="B1490" s="19"/>
      <c r="C1490" s="32"/>
      <c r="D1490" s="32"/>
      <c r="E1490" s="32"/>
      <c r="F1490" s="33"/>
      <c r="G1490" s="32"/>
      <c r="H1490" s="19"/>
      <c r="I1490" s="19"/>
      <c r="J1490" s="5" t="s">
        <v>5</v>
      </c>
      <c r="K1490" s="21"/>
      <c r="L1490" s="34" t="s">
        <v>6</v>
      </c>
      <c r="M1490" s="35" t="s">
        <v>7</v>
      </c>
      <c r="N1490" s="36" t="s">
        <v>6</v>
      </c>
      <c r="O1490" s="34" t="s">
        <v>8</v>
      </c>
      <c r="P1490" s="26" t="s">
        <v>9</v>
      </c>
      <c r="Q1490" s="23"/>
      <c r="R1490" s="37" t="s">
        <v>8</v>
      </c>
      <c r="S1490" s="35" t="s">
        <v>10</v>
      </c>
      <c r="T1490" s="34" t="s">
        <v>11</v>
      </c>
      <c r="U1490" s="29" t="s">
        <v>12</v>
      </c>
      <c r="V1490" s="27"/>
      <c r="W1490" s="27"/>
      <c r="X1490" s="27"/>
      <c r="Y1490" s="35"/>
      <c r="Z1490" s="4"/>
    </row>
    <row r="1491" spans="1:26" ht="23.25">
      <c r="A1491" s="4"/>
      <c r="B1491" s="38" t="s">
        <v>31</v>
      </c>
      <c r="C1491" s="38" t="s">
        <v>32</v>
      </c>
      <c r="D1491" s="38" t="s">
        <v>33</v>
      </c>
      <c r="E1491" s="38" t="s">
        <v>34</v>
      </c>
      <c r="F1491" s="38" t="s">
        <v>35</v>
      </c>
      <c r="G1491" s="38" t="s">
        <v>36</v>
      </c>
      <c r="H1491" s="38" t="s">
        <v>39</v>
      </c>
      <c r="I1491" s="19"/>
      <c r="J1491" s="39"/>
      <c r="K1491" s="21"/>
      <c r="L1491" s="34" t="s">
        <v>13</v>
      </c>
      <c r="M1491" s="35" t="s">
        <v>14</v>
      </c>
      <c r="N1491" s="36" t="s">
        <v>15</v>
      </c>
      <c r="O1491" s="34" t="s">
        <v>16</v>
      </c>
      <c r="P1491" s="26" t="s">
        <v>17</v>
      </c>
      <c r="Q1491" s="35" t="s">
        <v>18</v>
      </c>
      <c r="R1491" s="37" t="s">
        <v>16</v>
      </c>
      <c r="S1491" s="35" t="s">
        <v>19</v>
      </c>
      <c r="T1491" s="34" t="s">
        <v>20</v>
      </c>
      <c r="U1491" s="29" t="s">
        <v>21</v>
      </c>
      <c r="V1491" s="26" t="s">
        <v>18</v>
      </c>
      <c r="W1491" s="26" t="s">
        <v>22</v>
      </c>
      <c r="X1491" s="26" t="s">
        <v>23</v>
      </c>
      <c r="Y1491" s="35" t="s">
        <v>24</v>
      </c>
      <c r="Z1491" s="4"/>
    </row>
    <row r="1492" spans="1:26" ht="23.25">
      <c r="A1492" s="4"/>
      <c r="B1492" s="40"/>
      <c r="C1492" s="40"/>
      <c r="D1492" s="40"/>
      <c r="E1492" s="40"/>
      <c r="F1492" s="40"/>
      <c r="G1492" s="40"/>
      <c r="H1492" s="40"/>
      <c r="I1492" s="40"/>
      <c r="J1492" s="41"/>
      <c r="K1492" s="42"/>
      <c r="L1492" s="43"/>
      <c r="M1492" s="44"/>
      <c r="N1492" s="45"/>
      <c r="O1492" s="46" t="s">
        <v>25</v>
      </c>
      <c r="P1492" s="47"/>
      <c r="Q1492" s="48"/>
      <c r="R1492" s="49" t="s">
        <v>25</v>
      </c>
      <c r="S1492" s="44" t="s">
        <v>26</v>
      </c>
      <c r="T1492" s="43"/>
      <c r="U1492" s="50" t="s">
        <v>27</v>
      </c>
      <c r="V1492" s="48"/>
      <c r="W1492" s="48"/>
      <c r="X1492" s="48"/>
      <c r="Y1492" s="49"/>
      <c r="Z1492" s="4"/>
    </row>
    <row r="1493" spans="1:26" ht="23.25">
      <c r="A1493" s="4"/>
      <c r="B1493" s="51"/>
      <c r="C1493" s="51"/>
      <c r="D1493" s="51"/>
      <c r="E1493" s="51"/>
      <c r="F1493" s="51"/>
      <c r="G1493" s="51"/>
      <c r="H1493" s="51"/>
      <c r="I1493" s="64"/>
      <c r="J1493" s="53"/>
      <c r="K1493" s="54"/>
      <c r="L1493" s="22"/>
      <c r="M1493" s="23"/>
      <c r="N1493" s="24"/>
      <c r="O1493" s="3"/>
      <c r="P1493" s="27"/>
      <c r="Q1493" s="27"/>
      <c r="R1493" s="23"/>
      <c r="S1493" s="24"/>
      <c r="T1493" s="22"/>
      <c r="U1493" s="73"/>
      <c r="V1493" s="27"/>
      <c r="W1493" s="27"/>
      <c r="X1493" s="27"/>
      <c r="Y1493" s="23"/>
      <c r="Z1493" s="4"/>
    </row>
    <row r="1494" spans="1:26" ht="23.25">
      <c r="A1494" s="4"/>
      <c r="B1494" s="51" t="s">
        <v>385</v>
      </c>
      <c r="C1494" s="51"/>
      <c r="D1494" s="51"/>
      <c r="E1494" s="51"/>
      <c r="F1494" s="51"/>
      <c r="G1494" s="51"/>
      <c r="H1494" s="51"/>
      <c r="I1494" s="64"/>
      <c r="J1494" s="55" t="s">
        <v>51</v>
      </c>
      <c r="K1494" s="56"/>
      <c r="L1494" s="74">
        <f>SUM(L1501)</f>
        <v>37514.8</v>
      </c>
      <c r="M1494" s="74">
        <f>SUM(M1501)</f>
        <v>0</v>
      </c>
      <c r="N1494" s="74">
        <f>SUM(N1501)</f>
        <v>0</v>
      </c>
      <c r="O1494" s="74">
        <f>SUM(O1501)</f>
        <v>0</v>
      </c>
      <c r="P1494" s="74">
        <f>SUM(P1501)</f>
        <v>0</v>
      </c>
      <c r="Q1494" s="74">
        <f>SUM(L1494:P1494)</f>
        <v>37514.8</v>
      </c>
      <c r="R1494" s="74">
        <f>SUM(R1501)</f>
        <v>0</v>
      </c>
      <c r="S1494" s="74">
        <f>SUM(S1501)</f>
        <v>0</v>
      </c>
      <c r="T1494" s="74">
        <f>SUM(T1501)</f>
        <v>0</v>
      </c>
      <c r="U1494" s="77">
        <f>SUM(U1501)</f>
        <v>0</v>
      </c>
      <c r="V1494" s="23">
        <f>SUM(R1494:U1494)</f>
        <v>0</v>
      </c>
      <c r="W1494" s="23">
        <f>SUM(Q1494+V1494)</f>
        <v>37514.8</v>
      </c>
      <c r="X1494" s="23">
        <f>(Q1494/W1494)*100</f>
        <v>100</v>
      </c>
      <c r="Y1494" s="23">
        <f>(V1494/W1494)*100</f>
        <v>0</v>
      </c>
      <c r="Z1494" s="4"/>
    </row>
    <row r="1495" spans="1:26" ht="23.25">
      <c r="A1495" s="4"/>
      <c r="B1495" s="51"/>
      <c r="C1495" s="51"/>
      <c r="D1495" s="51"/>
      <c r="E1495" s="51"/>
      <c r="F1495" s="51"/>
      <c r="G1495" s="51"/>
      <c r="H1495" s="51"/>
      <c r="I1495" s="64"/>
      <c r="J1495" s="55" t="s">
        <v>52</v>
      </c>
      <c r="K1495" s="56"/>
      <c r="L1495" s="74">
        <f>(L1494/L1483)*100</f>
        <v>113.0672228384048</v>
      </c>
      <c r="M1495" s="74"/>
      <c r="N1495" s="74"/>
      <c r="O1495" s="74"/>
      <c r="P1495" s="74"/>
      <c r="Q1495" s="74">
        <f>(Q1494/Q1483)*100</f>
        <v>113.0672228384048</v>
      </c>
      <c r="R1495" s="74"/>
      <c r="S1495" s="74"/>
      <c r="T1495" s="74"/>
      <c r="U1495" s="74"/>
      <c r="V1495" s="23"/>
      <c r="W1495" s="23">
        <f>(W1494/W1483)*100</f>
        <v>113.0672228384048</v>
      </c>
      <c r="X1495" s="23"/>
      <c r="Y1495" s="23"/>
      <c r="Z1495" s="4"/>
    </row>
    <row r="1496" spans="1:26" ht="23.25">
      <c r="A1496" s="4"/>
      <c r="B1496" s="51"/>
      <c r="C1496" s="51"/>
      <c r="D1496" s="51"/>
      <c r="E1496" s="51"/>
      <c r="F1496" s="51"/>
      <c r="G1496" s="51"/>
      <c r="H1496" s="51"/>
      <c r="I1496" s="64"/>
      <c r="J1496" s="53" t="s">
        <v>53</v>
      </c>
      <c r="K1496" s="54"/>
      <c r="L1496" s="74">
        <f>(L1494/L1484)*100</f>
        <v>98.77176399965246</v>
      </c>
      <c r="M1496" s="74"/>
      <c r="N1496" s="74"/>
      <c r="O1496" s="74"/>
      <c r="P1496" s="74"/>
      <c r="Q1496" s="23">
        <f>(Q1494/Q1484)*100</f>
        <v>98.77176399965246</v>
      </c>
      <c r="R1496" s="74"/>
      <c r="S1496" s="74"/>
      <c r="T1496" s="74"/>
      <c r="U1496" s="74"/>
      <c r="V1496" s="23"/>
      <c r="W1496" s="23">
        <f>(W1494/W1484)*100</f>
        <v>98.77176399965246</v>
      </c>
      <c r="X1496" s="23"/>
      <c r="Y1496" s="23"/>
      <c r="Z1496" s="4"/>
    </row>
    <row r="1497" spans="1:26" ht="23.25">
      <c r="A1497" s="4"/>
      <c r="B1497" s="51"/>
      <c r="C1497" s="51"/>
      <c r="D1497" s="51"/>
      <c r="E1497" s="51"/>
      <c r="F1497" s="51"/>
      <c r="G1497" s="51"/>
      <c r="H1497" s="51"/>
      <c r="I1497" s="64"/>
      <c r="J1497" s="53"/>
      <c r="K1497" s="54"/>
      <c r="L1497" s="74"/>
      <c r="M1497" s="23"/>
      <c r="N1497" s="74"/>
      <c r="O1497" s="74"/>
      <c r="P1497" s="23"/>
      <c r="Q1497" s="23"/>
      <c r="R1497" s="23"/>
      <c r="S1497" s="74"/>
      <c r="T1497" s="74"/>
      <c r="U1497" s="74"/>
      <c r="V1497" s="23"/>
      <c r="W1497" s="23"/>
      <c r="X1497" s="23"/>
      <c r="Y1497" s="23"/>
      <c r="Z1497" s="4"/>
    </row>
    <row r="1498" spans="1:26" ht="23.25">
      <c r="A1498" s="4"/>
      <c r="B1498" s="51"/>
      <c r="C1498" s="51" t="s">
        <v>387</v>
      </c>
      <c r="D1498" s="51"/>
      <c r="E1498" s="51"/>
      <c r="F1498" s="51"/>
      <c r="G1498" s="51"/>
      <c r="H1498" s="51"/>
      <c r="I1498" s="64"/>
      <c r="J1498" s="53" t="s">
        <v>388</v>
      </c>
      <c r="K1498" s="54"/>
      <c r="L1498" s="74"/>
      <c r="M1498" s="23"/>
      <c r="N1498" s="74"/>
      <c r="O1498" s="74"/>
      <c r="P1498" s="23"/>
      <c r="Q1498" s="23"/>
      <c r="R1498" s="23"/>
      <c r="S1498" s="74"/>
      <c r="T1498" s="74"/>
      <c r="U1498" s="74"/>
      <c r="V1498" s="23"/>
      <c r="W1498" s="23"/>
      <c r="X1498" s="23"/>
      <c r="Y1498" s="23"/>
      <c r="Z1498" s="4"/>
    </row>
    <row r="1499" spans="1:26" ht="23.25">
      <c r="A1499" s="4"/>
      <c r="B1499" s="51"/>
      <c r="C1499" s="51"/>
      <c r="D1499" s="51"/>
      <c r="E1499" s="51"/>
      <c r="F1499" s="51"/>
      <c r="G1499" s="51"/>
      <c r="H1499" s="51"/>
      <c r="I1499" s="64"/>
      <c r="J1499" s="53" t="s">
        <v>49</v>
      </c>
      <c r="K1499" s="54"/>
      <c r="L1499" s="74">
        <f>SUM(L1506)</f>
        <v>33179.2</v>
      </c>
      <c r="M1499" s="23">
        <f>SUM(M1506)</f>
        <v>0</v>
      </c>
      <c r="N1499" s="74">
        <f>SUM(N1506)</f>
        <v>0</v>
      </c>
      <c r="O1499" s="74">
        <f>SUM(O1506)</f>
        <v>0</v>
      </c>
      <c r="P1499" s="23">
        <f>SUM(P1506)</f>
        <v>0</v>
      </c>
      <c r="Q1499" s="23">
        <f>SUM(L1499:P1499)</f>
        <v>33179.2</v>
      </c>
      <c r="R1499" s="23">
        <f aca="true" t="shared" si="142" ref="R1499:U1501">SUM(R1506)</f>
        <v>0</v>
      </c>
      <c r="S1499" s="74">
        <f t="shared" si="142"/>
        <v>0</v>
      </c>
      <c r="T1499" s="74">
        <f t="shared" si="142"/>
        <v>0</v>
      </c>
      <c r="U1499" s="74">
        <f t="shared" si="142"/>
        <v>0</v>
      </c>
      <c r="V1499" s="23">
        <f>SUM(R1499:U1499)</f>
        <v>0</v>
      </c>
      <c r="W1499" s="23">
        <f>SUM(Q1499+V1499)</f>
        <v>33179.2</v>
      </c>
      <c r="X1499" s="23">
        <f>(Q1499/W1499)*100</f>
        <v>100</v>
      </c>
      <c r="Y1499" s="23">
        <f>(V1499/W1499)*100</f>
        <v>0</v>
      </c>
      <c r="Z1499" s="4"/>
    </row>
    <row r="1500" spans="1:26" ht="23.25">
      <c r="A1500" s="4"/>
      <c r="B1500" s="51"/>
      <c r="C1500" s="51"/>
      <c r="D1500" s="51"/>
      <c r="E1500" s="51"/>
      <c r="F1500" s="51"/>
      <c r="G1500" s="51"/>
      <c r="H1500" s="51"/>
      <c r="I1500" s="64"/>
      <c r="J1500" s="53" t="s">
        <v>50</v>
      </c>
      <c r="K1500" s="54"/>
      <c r="L1500" s="74">
        <f aca="true" t="shared" si="143" ref="L1500:P1501">SUM(L1507)</f>
        <v>37981.3</v>
      </c>
      <c r="M1500" s="23">
        <f t="shared" si="143"/>
        <v>0</v>
      </c>
      <c r="N1500" s="74">
        <f t="shared" si="143"/>
        <v>0</v>
      </c>
      <c r="O1500" s="74">
        <f t="shared" si="143"/>
        <v>0</v>
      </c>
      <c r="P1500" s="23">
        <f t="shared" si="143"/>
        <v>0</v>
      </c>
      <c r="Q1500" s="23">
        <f>SUM(L1500:P1500)</f>
        <v>37981.3</v>
      </c>
      <c r="R1500" s="23">
        <f t="shared" si="142"/>
        <v>0</v>
      </c>
      <c r="S1500" s="74">
        <f t="shared" si="142"/>
        <v>0</v>
      </c>
      <c r="T1500" s="74">
        <f t="shared" si="142"/>
        <v>0</v>
      </c>
      <c r="U1500" s="74">
        <f t="shared" si="142"/>
        <v>0</v>
      </c>
      <c r="V1500" s="23">
        <f>SUM(R1500:U1500)</f>
        <v>0</v>
      </c>
      <c r="W1500" s="23">
        <f>SUM(Q1500+V1500)</f>
        <v>37981.3</v>
      </c>
      <c r="X1500" s="23">
        <f>(Q1500/W1500)*100</f>
        <v>100</v>
      </c>
      <c r="Y1500" s="23">
        <f>(V1500/W1500)*100</f>
        <v>0</v>
      </c>
      <c r="Z1500" s="4"/>
    </row>
    <row r="1501" spans="1:26" ht="23.25">
      <c r="A1501" s="4"/>
      <c r="B1501" s="51"/>
      <c r="C1501" s="51"/>
      <c r="D1501" s="51"/>
      <c r="E1501" s="51"/>
      <c r="F1501" s="51"/>
      <c r="G1501" s="51"/>
      <c r="H1501" s="51"/>
      <c r="I1501" s="64"/>
      <c r="J1501" s="53" t="s">
        <v>51</v>
      </c>
      <c r="K1501" s="54"/>
      <c r="L1501" s="74">
        <f t="shared" si="143"/>
        <v>37514.8</v>
      </c>
      <c r="M1501" s="23">
        <f t="shared" si="143"/>
        <v>0</v>
      </c>
      <c r="N1501" s="74">
        <f t="shared" si="143"/>
        <v>0</v>
      </c>
      <c r="O1501" s="74">
        <f t="shared" si="143"/>
        <v>0</v>
      </c>
      <c r="P1501" s="23">
        <f t="shared" si="143"/>
        <v>0</v>
      </c>
      <c r="Q1501" s="23">
        <f>SUM(L1501:P1501)</f>
        <v>37514.8</v>
      </c>
      <c r="R1501" s="23">
        <f t="shared" si="142"/>
        <v>0</v>
      </c>
      <c r="S1501" s="74">
        <f t="shared" si="142"/>
        <v>0</v>
      </c>
      <c r="T1501" s="74">
        <f t="shared" si="142"/>
        <v>0</v>
      </c>
      <c r="U1501" s="74">
        <f t="shared" si="142"/>
        <v>0</v>
      </c>
      <c r="V1501" s="23">
        <f>SUM(R1501:U1501)</f>
        <v>0</v>
      </c>
      <c r="W1501" s="23">
        <f>SUM(Q1501+V1501)</f>
        <v>37514.8</v>
      </c>
      <c r="X1501" s="23">
        <f>(Q1501/W1501)*100</f>
        <v>100</v>
      </c>
      <c r="Y1501" s="23">
        <f>(V1501/W1501)*100</f>
        <v>0</v>
      </c>
      <c r="Z1501" s="4"/>
    </row>
    <row r="1502" spans="1:26" ht="23.25">
      <c r="A1502" s="4"/>
      <c r="B1502" s="51"/>
      <c r="C1502" s="51"/>
      <c r="D1502" s="51"/>
      <c r="E1502" s="51"/>
      <c r="F1502" s="51"/>
      <c r="G1502" s="51"/>
      <c r="H1502" s="51"/>
      <c r="I1502" s="64"/>
      <c r="J1502" s="53" t="s">
        <v>52</v>
      </c>
      <c r="K1502" s="54"/>
      <c r="L1502" s="74">
        <f>(L1501/L1499)*100</f>
        <v>113.0672228384048</v>
      </c>
      <c r="M1502" s="23"/>
      <c r="N1502" s="74"/>
      <c r="O1502" s="74"/>
      <c r="P1502" s="23"/>
      <c r="Q1502" s="23">
        <f>(Q1501/Q1499)*100</f>
        <v>113.0672228384048</v>
      </c>
      <c r="R1502" s="23"/>
      <c r="S1502" s="74"/>
      <c r="T1502" s="74"/>
      <c r="U1502" s="74"/>
      <c r="V1502" s="23"/>
      <c r="W1502" s="23">
        <f>(W1501/W1499)*100</f>
        <v>113.0672228384048</v>
      </c>
      <c r="X1502" s="23"/>
      <c r="Y1502" s="23"/>
      <c r="Z1502" s="4"/>
    </row>
    <row r="1503" spans="1:26" ht="23.25">
      <c r="A1503" s="4"/>
      <c r="B1503" s="51"/>
      <c r="C1503" s="51"/>
      <c r="D1503" s="51"/>
      <c r="E1503" s="51"/>
      <c r="F1503" s="51"/>
      <c r="G1503" s="51"/>
      <c r="H1503" s="51"/>
      <c r="I1503" s="64"/>
      <c r="J1503" s="53" t="s">
        <v>53</v>
      </c>
      <c r="K1503" s="54"/>
      <c r="L1503" s="74">
        <f>(L1501/L1500)*100</f>
        <v>98.77176399965246</v>
      </c>
      <c r="M1503" s="23"/>
      <c r="N1503" s="74"/>
      <c r="O1503" s="74"/>
      <c r="P1503" s="23"/>
      <c r="Q1503" s="23">
        <f>(Q1501/Q1500)*100</f>
        <v>98.77176399965246</v>
      </c>
      <c r="R1503" s="23"/>
      <c r="S1503" s="74"/>
      <c r="T1503" s="74"/>
      <c r="U1503" s="74"/>
      <c r="V1503" s="23"/>
      <c r="W1503" s="23">
        <f>(W1501/W1500)*100</f>
        <v>98.77176399965246</v>
      </c>
      <c r="X1503" s="23"/>
      <c r="Y1503" s="23"/>
      <c r="Z1503" s="4"/>
    </row>
    <row r="1504" spans="1:26" ht="23.25">
      <c r="A1504" s="4"/>
      <c r="B1504" s="51"/>
      <c r="C1504" s="51"/>
      <c r="D1504" s="51"/>
      <c r="E1504" s="51"/>
      <c r="F1504" s="51"/>
      <c r="G1504" s="51"/>
      <c r="H1504" s="51"/>
      <c r="I1504" s="64"/>
      <c r="J1504" s="53"/>
      <c r="K1504" s="54"/>
      <c r="L1504" s="74"/>
      <c r="M1504" s="23"/>
      <c r="N1504" s="74"/>
      <c r="O1504" s="74"/>
      <c r="P1504" s="23"/>
      <c r="Q1504" s="23"/>
      <c r="R1504" s="23"/>
      <c r="S1504" s="74"/>
      <c r="T1504" s="74"/>
      <c r="U1504" s="74"/>
      <c r="V1504" s="23"/>
      <c r="W1504" s="23"/>
      <c r="X1504" s="23"/>
      <c r="Y1504" s="23"/>
      <c r="Z1504" s="4"/>
    </row>
    <row r="1505" spans="1:26" ht="23.25">
      <c r="A1505" s="4"/>
      <c r="B1505" s="51"/>
      <c r="C1505" s="51"/>
      <c r="D1505" s="51" t="s">
        <v>56</v>
      </c>
      <c r="E1505" s="51"/>
      <c r="F1505" s="51"/>
      <c r="G1505" s="51"/>
      <c r="H1505" s="51"/>
      <c r="I1505" s="64"/>
      <c r="J1505" s="53" t="s">
        <v>57</v>
      </c>
      <c r="K1505" s="54"/>
      <c r="L1505" s="74"/>
      <c r="M1505" s="23"/>
      <c r="N1505" s="74"/>
      <c r="O1505" s="74"/>
      <c r="P1505" s="23"/>
      <c r="Q1505" s="23"/>
      <c r="R1505" s="23"/>
      <c r="S1505" s="74"/>
      <c r="T1505" s="74"/>
      <c r="U1505" s="74"/>
      <c r="V1505" s="23"/>
      <c r="W1505" s="23"/>
      <c r="X1505" s="23"/>
      <c r="Y1505" s="23"/>
      <c r="Z1505" s="4"/>
    </row>
    <row r="1506" spans="1:26" ht="23.25">
      <c r="A1506" s="4"/>
      <c r="B1506" s="51"/>
      <c r="C1506" s="51"/>
      <c r="D1506" s="51"/>
      <c r="E1506" s="51"/>
      <c r="F1506" s="51"/>
      <c r="G1506" s="51"/>
      <c r="H1506" s="51"/>
      <c r="I1506" s="64"/>
      <c r="J1506" s="53" t="s">
        <v>49</v>
      </c>
      <c r="K1506" s="54"/>
      <c r="L1506" s="74">
        <f aca="true" t="shared" si="144" ref="L1506:P1508">SUM(L1513)</f>
        <v>33179.2</v>
      </c>
      <c r="M1506" s="23">
        <f t="shared" si="144"/>
        <v>0</v>
      </c>
      <c r="N1506" s="74">
        <f t="shared" si="144"/>
        <v>0</v>
      </c>
      <c r="O1506" s="74">
        <f t="shared" si="144"/>
        <v>0</v>
      </c>
      <c r="P1506" s="23">
        <f t="shared" si="144"/>
        <v>0</v>
      </c>
      <c r="Q1506" s="23">
        <f>SUM(L1506:P1506)</f>
        <v>33179.2</v>
      </c>
      <c r="R1506" s="23">
        <f aca="true" t="shared" si="145" ref="R1506:U1508">SUM(R1513)</f>
        <v>0</v>
      </c>
      <c r="S1506" s="74">
        <f t="shared" si="145"/>
        <v>0</v>
      </c>
      <c r="T1506" s="74">
        <f t="shared" si="145"/>
        <v>0</v>
      </c>
      <c r="U1506" s="74">
        <f t="shared" si="145"/>
        <v>0</v>
      </c>
      <c r="V1506" s="23">
        <f>SUM(R1506:U1506)</f>
        <v>0</v>
      </c>
      <c r="W1506" s="23">
        <f>SUM(Q1506+V1506)</f>
        <v>33179.2</v>
      </c>
      <c r="X1506" s="23">
        <f>(Q1506/W1506)*100</f>
        <v>100</v>
      </c>
      <c r="Y1506" s="23">
        <f>(V1506/W1506)*100</f>
        <v>0</v>
      </c>
      <c r="Z1506" s="4"/>
    </row>
    <row r="1507" spans="1:26" ht="23.25">
      <c r="A1507" s="4"/>
      <c r="B1507" s="51"/>
      <c r="C1507" s="51"/>
      <c r="D1507" s="51"/>
      <c r="E1507" s="51"/>
      <c r="F1507" s="51"/>
      <c r="G1507" s="51"/>
      <c r="H1507" s="51"/>
      <c r="I1507" s="64"/>
      <c r="J1507" s="53" t="s">
        <v>50</v>
      </c>
      <c r="K1507" s="54"/>
      <c r="L1507" s="74">
        <f t="shared" si="144"/>
        <v>37981.3</v>
      </c>
      <c r="M1507" s="23">
        <f t="shared" si="144"/>
        <v>0</v>
      </c>
      <c r="N1507" s="74">
        <f t="shared" si="144"/>
        <v>0</v>
      </c>
      <c r="O1507" s="74">
        <f t="shared" si="144"/>
        <v>0</v>
      </c>
      <c r="P1507" s="23">
        <f t="shared" si="144"/>
        <v>0</v>
      </c>
      <c r="Q1507" s="23">
        <f>SUM(L1507:P1507)</f>
        <v>37981.3</v>
      </c>
      <c r="R1507" s="23">
        <f t="shared" si="145"/>
        <v>0</v>
      </c>
      <c r="S1507" s="74">
        <f t="shared" si="145"/>
        <v>0</v>
      </c>
      <c r="T1507" s="74">
        <f t="shared" si="145"/>
        <v>0</v>
      </c>
      <c r="U1507" s="74">
        <f t="shared" si="145"/>
        <v>0</v>
      </c>
      <c r="V1507" s="23">
        <f>SUM(R1507:U1507)</f>
        <v>0</v>
      </c>
      <c r="W1507" s="23">
        <f>SUM(Q1507+V1507)</f>
        <v>37981.3</v>
      </c>
      <c r="X1507" s="23">
        <f>(Q1507/W1507)*100</f>
        <v>100</v>
      </c>
      <c r="Y1507" s="23">
        <f>(V1507/W1507)*100</f>
        <v>0</v>
      </c>
      <c r="Z1507" s="4"/>
    </row>
    <row r="1508" spans="1:26" ht="23.25">
      <c r="A1508" s="4"/>
      <c r="B1508" s="57"/>
      <c r="C1508" s="58"/>
      <c r="D1508" s="58"/>
      <c r="E1508" s="58"/>
      <c r="F1508" s="58"/>
      <c r="G1508" s="58"/>
      <c r="H1508" s="58"/>
      <c r="I1508" s="53"/>
      <c r="J1508" s="53" t="s">
        <v>51</v>
      </c>
      <c r="K1508" s="54"/>
      <c r="L1508" s="21">
        <f t="shared" si="144"/>
        <v>37514.8</v>
      </c>
      <c r="M1508" s="21">
        <f t="shared" si="144"/>
        <v>0</v>
      </c>
      <c r="N1508" s="21">
        <f t="shared" si="144"/>
        <v>0</v>
      </c>
      <c r="O1508" s="21">
        <f t="shared" si="144"/>
        <v>0</v>
      </c>
      <c r="P1508" s="21">
        <f t="shared" si="144"/>
        <v>0</v>
      </c>
      <c r="Q1508" s="21">
        <f>SUM(L1508:P1508)</f>
        <v>37514.8</v>
      </c>
      <c r="R1508" s="21">
        <f t="shared" si="145"/>
        <v>0</v>
      </c>
      <c r="S1508" s="21">
        <f t="shared" si="145"/>
        <v>0</v>
      </c>
      <c r="T1508" s="21">
        <f t="shared" si="145"/>
        <v>0</v>
      </c>
      <c r="U1508" s="21">
        <f t="shared" si="145"/>
        <v>0</v>
      </c>
      <c r="V1508" s="21">
        <f>SUM(R1508:U1508)</f>
        <v>0</v>
      </c>
      <c r="W1508" s="21">
        <f>SUM(Q1508+V1508)</f>
        <v>37514.8</v>
      </c>
      <c r="X1508" s="21">
        <f>(Q1508/W1508)*100</f>
        <v>100</v>
      </c>
      <c r="Y1508" s="21">
        <f>(V1508/W1508)*100</f>
        <v>0</v>
      </c>
      <c r="Z1508" s="4"/>
    </row>
    <row r="1509" spans="1:26" ht="23.25">
      <c r="A1509" s="4"/>
      <c r="B1509" s="51"/>
      <c r="C1509" s="51"/>
      <c r="D1509" s="51"/>
      <c r="E1509" s="51"/>
      <c r="F1509" s="51"/>
      <c r="G1509" s="51"/>
      <c r="H1509" s="51"/>
      <c r="I1509" s="64"/>
      <c r="J1509" s="53" t="s">
        <v>52</v>
      </c>
      <c r="K1509" s="54"/>
      <c r="L1509" s="74">
        <f>(L1508/L1506)*100</f>
        <v>113.0672228384048</v>
      </c>
      <c r="M1509" s="23"/>
      <c r="N1509" s="74"/>
      <c r="O1509" s="74"/>
      <c r="P1509" s="23"/>
      <c r="Q1509" s="23">
        <f>(Q1508/Q1506)*100</f>
        <v>113.0672228384048</v>
      </c>
      <c r="R1509" s="23"/>
      <c r="S1509" s="74"/>
      <c r="T1509" s="74"/>
      <c r="U1509" s="74"/>
      <c r="V1509" s="23"/>
      <c r="W1509" s="23">
        <f>(W1508/W1506)*100</f>
        <v>113.0672228384048</v>
      </c>
      <c r="X1509" s="23"/>
      <c r="Y1509" s="23"/>
      <c r="Z1509" s="4"/>
    </row>
    <row r="1510" spans="1:26" ht="23.25">
      <c r="A1510" s="4"/>
      <c r="B1510" s="51"/>
      <c r="C1510" s="51"/>
      <c r="D1510" s="51"/>
      <c r="E1510" s="51"/>
      <c r="F1510" s="51"/>
      <c r="G1510" s="51"/>
      <c r="H1510" s="51"/>
      <c r="I1510" s="64"/>
      <c r="J1510" s="53" t="s">
        <v>53</v>
      </c>
      <c r="K1510" s="54"/>
      <c r="L1510" s="74">
        <f>(L1508/L1507)*100</f>
        <v>98.77176399965246</v>
      </c>
      <c r="M1510" s="23"/>
      <c r="N1510" s="74"/>
      <c r="O1510" s="74"/>
      <c r="P1510" s="23"/>
      <c r="Q1510" s="23">
        <f>(Q1508/Q1507)*100</f>
        <v>98.77176399965246</v>
      </c>
      <c r="R1510" s="23"/>
      <c r="S1510" s="74"/>
      <c r="T1510" s="74"/>
      <c r="U1510" s="74"/>
      <c r="V1510" s="23"/>
      <c r="W1510" s="23">
        <f>(W1508/W1507)*100</f>
        <v>98.77176399965246</v>
      </c>
      <c r="X1510" s="23"/>
      <c r="Y1510" s="23"/>
      <c r="Z1510" s="4"/>
    </row>
    <row r="1511" spans="1:26" ht="23.25">
      <c r="A1511" s="4"/>
      <c r="B1511" s="51"/>
      <c r="C1511" s="51"/>
      <c r="D1511" s="51"/>
      <c r="E1511" s="51"/>
      <c r="F1511" s="51"/>
      <c r="G1511" s="51"/>
      <c r="H1511" s="51"/>
      <c r="I1511" s="64"/>
      <c r="J1511" s="53"/>
      <c r="K1511" s="54"/>
      <c r="L1511" s="74"/>
      <c r="M1511" s="23"/>
      <c r="N1511" s="74"/>
      <c r="O1511" s="74"/>
      <c r="P1511" s="23"/>
      <c r="Q1511" s="23"/>
      <c r="R1511" s="23"/>
      <c r="S1511" s="74"/>
      <c r="T1511" s="74"/>
      <c r="U1511" s="74"/>
      <c r="V1511" s="23"/>
      <c r="W1511" s="23"/>
      <c r="X1511" s="23"/>
      <c r="Y1511" s="23"/>
      <c r="Z1511" s="4"/>
    </row>
    <row r="1512" spans="1:26" ht="23.25">
      <c r="A1512" s="4"/>
      <c r="B1512" s="51"/>
      <c r="C1512" s="51"/>
      <c r="D1512" s="51"/>
      <c r="E1512" s="51"/>
      <c r="F1512" s="51" t="s">
        <v>389</v>
      </c>
      <c r="G1512" s="51"/>
      <c r="H1512" s="51"/>
      <c r="I1512" s="64"/>
      <c r="J1512" s="53" t="s">
        <v>390</v>
      </c>
      <c r="K1512" s="54"/>
      <c r="L1512" s="74"/>
      <c r="M1512" s="23"/>
      <c r="N1512" s="74"/>
      <c r="O1512" s="74"/>
      <c r="P1512" s="23"/>
      <c r="Q1512" s="23"/>
      <c r="R1512" s="23"/>
      <c r="S1512" s="74"/>
      <c r="T1512" s="74"/>
      <c r="U1512" s="74"/>
      <c r="V1512" s="23"/>
      <c r="W1512" s="23"/>
      <c r="X1512" s="23"/>
      <c r="Y1512" s="23"/>
      <c r="Z1512" s="4"/>
    </row>
    <row r="1513" spans="1:26" ht="23.25">
      <c r="A1513" s="4"/>
      <c r="B1513" s="51"/>
      <c r="C1513" s="51"/>
      <c r="D1513" s="51"/>
      <c r="E1513" s="51"/>
      <c r="F1513" s="51"/>
      <c r="G1513" s="51"/>
      <c r="H1513" s="51"/>
      <c r="I1513" s="64"/>
      <c r="J1513" s="53" t="s">
        <v>49</v>
      </c>
      <c r="K1513" s="54"/>
      <c r="L1513" s="74">
        <f>SUM(L1521)</f>
        <v>33179.2</v>
      </c>
      <c r="M1513" s="23">
        <f aca="true" t="shared" si="146" ref="M1513:P1515">SUM(M1520)</f>
        <v>0</v>
      </c>
      <c r="N1513" s="74">
        <f t="shared" si="146"/>
        <v>0</v>
      </c>
      <c r="O1513" s="74">
        <f t="shared" si="146"/>
        <v>0</v>
      </c>
      <c r="P1513" s="23">
        <f t="shared" si="146"/>
        <v>0</v>
      </c>
      <c r="Q1513" s="23">
        <f>SUM(L1513:P1513)</f>
        <v>33179.2</v>
      </c>
      <c r="R1513" s="23">
        <f aca="true" t="shared" si="147" ref="R1513:U1515">SUM(R1520)</f>
        <v>0</v>
      </c>
      <c r="S1513" s="74">
        <f t="shared" si="147"/>
        <v>0</v>
      </c>
      <c r="T1513" s="74">
        <f t="shared" si="147"/>
        <v>0</v>
      </c>
      <c r="U1513" s="74">
        <f t="shared" si="147"/>
        <v>0</v>
      </c>
      <c r="V1513" s="23">
        <f>SUM(R1513:U1513)</f>
        <v>0</v>
      </c>
      <c r="W1513" s="23">
        <f>SUM(Q1513+V1513)</f>
        <v>33179.2</v>
      </c>
      <c r="X1513" s="23">
        <f>(Q1513/W1513)*100</f>
        <v>100</v>
      </c>
      <c r="Y1513" s="23">
        <f>(V1513/W1513)*100</f>
        <v>0</v>
      </c>
      <c r="Z1513" s="4"/>
    </row>
    <row r="1514" spans="1:26" ht="23.25">
      <c r="A1514" s="4"/>
      <c r="B1514" s="51"/>
      <c r="C1514" s="51"/>
      <c r="D1514" s="51"/>
      <c r="E1514" s="51"/>
      <c r="F1514" s="51"/>
      <c r="G1514" s="51"/>
      <c r="H1514" s="51"/>
      <c r="I1514" s="64"/>
      <c r="J1514" s="53" t="s">
        <v>50</v>
      </c>
      <c r="K1514" s="54"/>
      <c r="L1514" s="74">
        <f>SUM(L1522)</f>
        <v>37981.3</v>
      </c>
      <c r="M1514" s="23">
        <f t="shared" si="146"/>
        <v>0</v>
      </c>
      <c r="N1514" s="74">
        <f t="shared" si="146"/>
        <v>0</v>
      </c>
      <c r="O1514" s="74">
        <f t="shared" si="146"/>
        <v>0</v>
      </c>
      <c r="P1514" s="23">
        <f t="shared" si="146"/>
        <v>0</v>
      </c>
      <c r="Q1514" s="23">
        <f>SUM(L1514:P1514)</f>
        <v>37981.3</v>
      </c>
      <c r="R1514" s="23">
        <f t="shared" si="147"/>
        <v>0</v>
      </c>
      <c r="S1514" s="74">
        <f t="shared" si="147"/>
        <v>0</v>
      </c>
      <c r="T1514" s="74">
        <f t="shared" si="147"/>
        <v>0</v>
      </c>
      <c r="U1514" s="74">
        <f t="shared" si="147"/>
        <v>0</v>
      </c>
      <c r="V1514" s="23">
        <f>SUM(R1514:U1514)</f>
        <v>0</v>
      </c>
      <c r="W1514" s="23">
        <f>SUM(Q1514+V1514)</f>
        <v>37981.3</v>
      </c>
      <c r="X1514" s="23">
        <f>(Q1514/W1514)*100</f>
        <v>100</v>
      </c>
      <c r="Y1514" s="23">
        <f>(V1514/W1514)*100</f>
        <v>0</v>
      </c>
      <c r="Z1514" s="4"/>
    </row>
    <row r="1515" spans="1:26" ht="23.25">
      <c r="A1515" s="4"/>
      <c r="B1515" s="51"/>
      <c r="C1515" s="51"/>
      <c r="D1515" s="51"/>
      <c r="E1515" s="51"/>
      <c r="F1515" s="51"/>
      <c r="G1515" s="51"/>
      <c r="H1515" s="51"/>
      <c r="I1515" s="64"/>
      <c r="J1515" s="53" t="s">
        <v>51</v>
      </c>
      <c r="K1515" s="54"/>
      <c r="L1515" s="74">
        <f>SUM(L1523)</f>
        <v>37514.8</v>
      </c>
      <c r="M1515" s="23">
        <f t="shared" si="146"/>
        <v>0</v>
      </c>
      <c r="N1515" s="74">
        <f t="shared" si="146"/>
        <v>0</v>
      </c>
      <c r="O1515" s="74">
        <f t="shared" si="146"/>
        <v>0</v>
      </c>
      <c r="P1515" s="23">
        <f t="shared" si="146"/>
        <v>0</v>
      </c>
      <c r="Q1515" s="23">
        <f>SUM(L1515:P1515)</f>
        <v>37514.8</v>
      </c>
      <c r="R1515" s="23">
        <f t="shared" si="147"/>
        <v>0</v>
      </c>
      <c r="S1515" s="74">
        <f t="shared" si="147"/>
        <v>0</v>
      </c>
      <c r="T1515" s="74">
        <f t="shared" si="147"/>
        <v>0</v>
      </c>
      <c r="U1515" s="74">
        <f t="shared" si="147"/>
        <v>0</v>
      </c>
      <c r="V1515" s="23">
        <f>SUM(R1515:U1515)</f>
        <v>0</v>
      </c>
      <c r="W1515" s="23">
        <f>SUM(Q1515+V1515)</f>
        <v>37514.8</v>
      </c>
      <c r="X1515" s="23">
        <f>(Q1515/W1515)*100</f>
        <v>100</v>
      </c>
      <c r="Y1515" s="23">
        <f>(V1515/W1515)*100</f>
        <v>0</v>
      </c>
      <c r="Z1515" s="4"/>
    </row>
    <row r="1516" spans="1:26" ht="23.25">
      <c r="A1516" s="4"/>
      <c r="B1516" s="51"/>
      <c r="C1516" s="51"/>
      <c r="D1516" s="51"/>
      <c r="E1516" s="51"/>
      <c r="F1516" s="51"/>
      <c r="G1516" s="51"/>
      <c r="H1516" s="51"/>
      <c r="I1516" s="64"/>
      <c r="J1516" s="53" t="s">
        <v>52</v>
      </c>
      <c r="K1516" s="54"/>
      <c r="L1516" s="74">
        <f>(L1515/L1513)*100</f>
        <v>113.0672228384048</v>
      </c>
      <c r="M1516" s="23"/>
      <c r="N1516" s="74"/>
      <c r="O1516" s="74"/>
      <c r="P1516" s="23"/>
      <c r="Q1516" s="23">
        <f>(Q1515/Q1513)*100</f>
        <v>113.0672228384048</v>
      </c>
      <c r="R1516" s="23"/>
      <c r="S1516" s="74"/>
      <c r="T1516" s="74"/>
      <c r="U1516" s="74"/>
      <c r="V1516" s="23"/>
      <c r="W1516" s="23">
        <f>(W1515/W1513)*100</f>
        <v>113.0672228384048</v>
      </c>
      <c r="X1516" s="23"/>
      <c r="Y1516" s="23"/>
      <c r="Z1516" s="4"/>
    </row>
    <row r="1517" spans="1:26" ht="23.25">
      <c r="A1517" s="4"/>
      <c r="B1517" s="57"/>
      <c r="C1517" s="58"/>
      <c r="D1517" s="58"/>
      <c r="E1517" s="58"/>
      <c r="F1517" s="58"/>
      <c r="G1517" s="58"/>
      <c r="H1517" s="58"/>
      <c r="I1517" s="53"/>
      <c r="J1517" s="53" t="s">
        <v>53</v>
      </c>
      <c r="K1517" s="54"/>
      <c r="L1517" s="21">
        <f>(L1515/L1514)*100</f>
        <v>98.77176399965246</v>
      </c>
      <c r="M1517" s="21"/>
      <c r="N1517" s="21"/>
      <c r="O1517" s="21"/>
      <c r="P1517" s="21"/>
      <c r="Q1517" s="21">
        <f>(Q1515/Q1514)*100</f>
        <v>98.77176399965246</v>
      </c>
      <c r="R1517" s="21"/>
      <c r="S1517" s="21"/>
      <c r="T1517" s="21"/>
      <c r="U1517" s="21"/>
      <c r="V1517" s="21"/>
      <c r="W1517" s="21">
        <f>(W1515/W1514)*100</f>
        <v>98.77176399965246</v>
      </c>
      <c r="X1517" s="21"/>
      <c r="Y1517" s="21"/>
      <c r="Z1517" s="4"/>
    </row>
    <row r="1518" spans="1:26" ht="23.25">
      <c r="A1518" s="4"/>
      <c r="B1518" s="51"/>
      <c r="C1518" s="51"/>
      <c r="D1518" s="51"/>
      <c r="E1518" s="51"/>
      <c r="F1518" s="51"/>
      <c r="G1518" s="51"/>
      <c r="H1518" s="51"/>
      <c r="I1518" s="64"/>
      <c r="J1518" s="53"/>
      <c r="K1518" s="54"/>
      <c r="L1518" s="74"/>
      <c r="M1518" s="23"/>
      <c r="N1518" s="74"/>
      <c r="O1518" s="74"/>
      <c r="P1518" s="23"/>
      <c r="Q1518" s="23"/>
      <c r="R1518" s="23"/>
      <c r="S1518" s="74"/>
      <c r="T1518" s="74"/>
      <c r="U1518" s="74"/>
      <c r="V1518" s="23"/>
      <c r="W1518" s="23"/>
      <c r="X1518" s="23"/>
      <c r="Y1518" s="23"/>
      <c r="Z1518" s="4"/>
    </row>
    <row r="1519" spans="1:26" ht="23.25">
      <c r="A1519" s="4"/>
      <c r="B1519" s="51"/>
      <c r="C1519" s="51"/>
      <c r="D1519" s="51"/>
      <c r="E1519" s="51"/>
      <c r="F1519" s="51"/>
      <c r="G1519" s="51" t="s">
        <v>61</v>
      </c>
      <c r="H1519" s="51"/>
      <c r="I1519" s="64"/>
      <c r="J1519" s="53" t="s">
        <v>62</v>
      </c>
      <c r="K1519" s="54"/>
      <c r="L1519" s="74"/>
      <c r="M1519" s="23"/>
      <c r="N1519" s="74"/>
      <c r="O1519" s="74"/>
      <c r="P1519" s="23"/>
      <c r="Q1519" s="23"/>
      <c r="R1519" s="23"/>
      <c r="S1519" s="74"/>
      <c r="T1519" s="74"/>
      <c r="U1519" s="74"/>
      <c r="V1519" s="23"/>
      <c r="W1519" s="23"/>
      <c r="X1519" s="23"/>
      <c r="Y1519" s="23"/>
      <c r="Z1519" s="4"/>
    </row>
    <row r="1520" spans="1:26" ht="23.25">
      <c r="A1520" s="4"/>
      <c r="B1520" s="51"/>
      <c r="C1520" s="51"/>
      <c r="D1520" s="51"/>
      <c r="E1520" s="51"/>
      <c r="F1520" s="51"/>
      <c r="G1520" s="51"/>
      <c r="H1520" s="51"/>
      <c r="I1520" s="64"/>
      <c r="J1520" s="53" t="s">
        <v>63</v>
      </c>
      <c r="K1520" s="54"/>
      <c r="L1520" s="74"/>
      <c r="M1520" s="23"/>
      <c r="N1520" s="74"/>
      <c r="O1520" s="74"/>
      <c r="P1520" s="23"/>
      <c r="Q1520" s="23"/>
      <c r="R1520" s="23"/>
      <c r="S1520" s="74"/>
      <c r="T1520" s="74"/>
      <c r="U1520" s="74"/>
      <c r="V1520" s="23"/>
      <c r="W1520" s="23"/>
      <c r="X1520" s="23"/>
      <c r="Y1520" s="23"/>
      <c r="Z1520" s="4"/>
    </row>
    <row r="1521" spans="1:26" ht="23.25">
      <c r="A1521" s="4"/>
      <c r="B1521" s="51"/>
      <c r="C1521" s="51"/>
      <c r="D1521" s="51"/>
      <c r="E1521" s="51"/>
      <c r="F1521" s="51"/>
      <c r="G1521" s="51"/>
      <c r="H1521" s="51"/>
      <c r="I1521" s="64"/>
      <c r="J1521" s="53" t="s">
        <v>49</v>
      </c>
      <c r="K1521" s="54"/>
      <c r="L1521" s="74">
        <f>SUM(L1529)</f>
        <v>33179.2</v>
      </c>
      <c r="M1521" s="23">
        <f>SUM(M1529)</f>
        <v>0</v>
      </c>
      <c r="N1521" s="74">
        <f>SUM(N1529)</f>
        <v>0</v>
      </c>
      <c r="O1521" s="74">
        <f>SUM(O1529)</f>
        <v>0</v>
      </c>
      <c r="P1521" s="23">
        <f>SUM(P1529)</f>
        <v>0</v>
      </c>
      <c r="Q1521" s="23">
        <f>SUM(L1521:P1521)</f>
        <v>33179.2</v>
      </c>
      <c r="R1521" s="23">
        <f>SUM(R1529)</f>
        <v>0</v>
      </c>
      <c r="S1521" s="74">
        <f>SUM(S1529)</f>
        <v>0</v>
      </c>
      <c r="T1521" s="74">
        <f>SUM(T1529)</f>
        <v>0</v>
      </c>
      <c r="U1521" s="74">
        <f>SUM(U1529)</f>
        <v>0</v>
      </c>
      <c r="V1521" s="23">
        <f>SUM(R1521:U1521)</f>
        <v>0</v>
      </c>
      <c r="W1521" s="23">
        <f>SUM(Q1521+V1521)</f>
        <v>33179.2</v>
      </c>
      <c r="X1521" s="23">
        <f>(Q1521/W1521)*100</f>
        <v>100</v>
      </c>
      <c r="Y1521" s="23">
        <f>(V1521/W1521)*100</f>
        <v>0</v>
      </c>
      <c r="Z1521" s="4"/>
    </row>
    <row r="1522" spans="1:26" ht="23.25">
      <c r="A1522" s="4"/>
      <c r="B1522" s="57"/>
      <c r="C1522" s="57"/>
      <c r="D1522" s="57"/>
      <c r="E1522" s="57"/>
      <c r="F1522" s="57"/>
      <c r="G1522" s="57"/>
      <c r="H1522" s="57"/>
      <c r="I1522" s="64"/>
      <c r="J1522" s="53" t="s">
        <v>50</v>
      </c>
      <c r="K1522" s="54"/>
      <c r="L1522" s="74">
        <f aca="true" t="shared" si="148" ref="L1522:P1523">SUM(L1539)</f>
        <v>37981.3</v>
      </c>
      <c r="M1522" s="23">
        <f t="shared" si="148"/>
        <v>0</v>
      </c>
      <c r="N1522" s="74">
        <f t="shared" si="148"/>
        <v>0</v>
      </c>
      <c r="O1522" s="74">
        <f t="shared" si="148"/>
        <v>0</v>
      </c>
      <c r="P1522" s="23">
        <f t="shared" si="148"/>
        <v>0</v>
      </c>
      <c r="Q1522" s="23">
        <f>SUM(L1522:P1522)</f>
        <v>37981.3</v>
      </c>
      <c r="R1522" s="23">
        <f aca="true" t="shared" si="149" ref="R1522:U1523">SUM(R1539)</f>
        <v>0</v>
      </c>
      <c r="S1522" s="74">
        <f t="shared" si="149"/>
        <v>0</v>
      </c>
      <c r="T1522" s="74">
        <f t="shared" si="149"/>
        <v>0</v>
      </c>
      <c r="U1522" s="74">
        <f t="shared" si="149"/>
        <v>0</v>
      </c>
      <c r="V1522" s="23">
        <f>SUM(R1522:U1522)</f>
        <v>0</v>
      </c>
      <c r="W1522" s="23">
        <f>SUM(Q1522+V1522)</f>
        <v>37981.3</v>
      </c>
      <c r="X1522" s="23">
        <f>(Q1522/W1522)*100</f>
        <v>100</v>
      </c>
      <c r="Y1522" s="23">
        <f>(V1522/W1522)*100</f>
        <v>0</v>
      </c>
      <c r="Z1522" s="4"/>
    </row>
    <row r="1523" spans="1:26" ht="23.25">
      <c r="A1523" s="4"/>
      <c r="B1523" s="57"/>
      <c r="C1523" s="58"/>
      <c r="D1523" s="58"/>
      <c r="E1523" s="58"/>
      <c r="F1523" s="58"/>
      <c r="G1523" s="58"/>
      <c r="H1523" s="58"/>
      <c r="I1523" s="53"/>
      <c r="J1523" s="53" t="s">
        <v>51</v>
      </c>
      <c r="K1523" s="54"/>
      <c r="L1523" s="21">
        <f t="shared" si="148"/>
        <v>37514.8</v>
      </c>
      <c r="M1523" s="21">
        <f t="shared" si="148"/>
        <v>0</v>
      </c>
      <c r="N1523" s="21">
        <f t="shared" si="148"/>
        <v>0</v>
      </c>
      <c r="O1523" s="21">
        <f t="shared" si="148"/>
        <v>0</v>
      </c>
      <c r="P1523" s="21">
        <f t="shared" si="148"/>
        <v>0</v>
      </c>
      <c r="Q1523" s="21">
        <f>SUM(L1523:P1523)</f>
        <v>37514.8</v>
      </c>
      <c r="R1523" s="21">
        <f t="shared" si="149"/>
        <v>0</v>
      </c>
      <c r="S1523" s="21">
        <f t="shared" si="149"/>
        <v>0</v>
      </c>
      <c r="T1523" s="21">
        <f t="shared" si="149"/>
        <v>0</v>
      </c>
      <c r="U1523" s="21">
        <f t="shared" si="149"/>
        <v>0</v>
      </c>
      <c r="V1523" s="21">
        <f>SUM(R1523:U1523)</f>
        <v>0</v>
      </c>
      <c r="W1523" s="21">
        <f>SUM(Q1523+V1523)</f>
        <v>37514.8</v>
      </c>
      <c r="X1523" s="21">
        <f>(Q1523/W1523)*100</f>
        <v>100</v>
      </c>
      <c r="Y1523" s="21">
        <f>(V1523/W1523)*100</f>
        <v>0</v>
      </c>
      <c r="Z1523" s="4"/>
    </row>
    <row r="1524" spans="1:26" ht="23.25">
      <c r="A1524" s="4"/>
      <c r="B1524" s="57"/>
      <c r="C1524" s="57"/>
      <c r="D1524" s="57"/>
      <c r="E1524" s="57"/>
      <c r="F1524" s="57"/>
      <c r="G1524" s="57"/>
      <c r="H1524" s="57"/>
      <c r="I1524" s="64"/>
      <c r="J1524" s="53" t="s">
        <v>52</v>
      </c>
      <c r="K1524" s="54"/>
      <c r="L1524" s="74">
        <f>(L1523/L1521)*100</f>
        <v>113.0672228384048</v>
      </c>
      <c r="M1524" s="23"/>
      <c r="N1524" s="74"/>
      <c r="O1524" s="74"/>
      <c r="P1524" s="23"/>
      <c r="Q1524" s="23">
        <f>(Q1523/Q1521)*100</f>
        <v>113.0672228384048</v>
      </c>
      <c r="R1524" s="23"/>
      <c r="S1524" s="74"/>
      <c r="T1524" s="74"/>
      <c r="U1524" s="74"/>
      <c r="V1524" s="23"/>
      <c r="W1524" s="23">
        <f>(W1523/W1521)*100</f>
        <v>113.0672228384048</v>
      </c>
      <c r="X1524" s="23"/>
      <c r="Y1524" s="23"/>
      <c r="Z1524" s="4"/>
    </row>
    <row r="1525" spans="1:26" ht="23.25">
      <c r="A1525" s="4"/>
      <c r="B1525" s="57"/>
      <c r="C1525" s="57"/>
      <c r="D1525" s="57"/>
      <c r="E1525" s="57"/>
      <c r="F1525" s="57"/>
      <c r="G1525" s="57"/>
      <c r="H1525" s="57"/>
      <c r="I1525" s="64"/>
      <c r="J1525" s="53" t="s">
        <v>53</v>
      </c>
      <c r="K1525" s="54"/>
      <c r="L1525" s="74">
        <f>(L1523/L1522)*100</f>
        <v>98.77176399965246</v>
      </c>
      <c r="M1525" s="23"/>
      <c r="N1525" s="74"/>
      <c r="O1525" s="74"/>
      <c r="P1525" s="23"/>
      <c r="Q1525" s="23">
        <f>(Q1523/Q1522)*100</f>
        <v>98.77176399965246</v>
      </c>
      <c r="R1525" s="23"/>
      <c r="S1525" s="74"/>
      <c r="T1525" s="74"/>
      <c r="U1525" s="74"/>
      <c r="V1525" s="23"/>
      <c r="W1525" s="23">
        <f>(W1523/W1522)*100</f>
        <v>98.77176399965246</v>
      </c>
      <c r="X1525" s="23"/>
      <c r="Y1525" s="23"/>
      <c r="Z1525" s="4"/>
    </row>
    <row r="1526" spans="1:26" ht="23.25">
      <c r="A1526" s="4"/>
      <c r="B1526" s="57"/>
      <c r="C1526" s="57"/>
      <c r="D1526" s="57"/>
      <c r="E1526" s="57"/>
      <c r="F1526" s="57"/>
      <c r="G1526" s="57"/>
      <c r="H1526" s="57"/>
      <c r="I1526" s="64"/>
      <c r="J1526" s="53"/>
      <c r="K1526" s="54"/>
      <c r="L1526" s="74"/>
      <c r="M1526" s="23"/>
      <c r="N1526" s="74"/>
      <c r="O1526" s="74"/>
      <c r="P1526" s="23"/>
      <c r="Q1526" s="23"/>
      <c r="R1526" s="23"/>
      <c r="S1526" s="74"/>
      <c r="T1526" s="74"/>
      <c r="U1526" s="74"/>
      <c r="V1526" s="23"/>
      <c r="W1526" s="23"/>
      <c r="X1526" s="23"/>
      <c r="Y1526" s="23"/>
      <c r="Z1526" s="4"/>
    </row>
    <row r="1527" spans="1:26" ht="23.25">
      <c r="A1527" s="4"/>
      <c r="B1527" s="57"/>
      <c r="C1527" s="57"/>
      <c r="D1527" s="57"/>
      <c r="E1527" s="57"/>
      <c r="F1527" s="57"/>
      <c r="G1527" s="57"/>
      <c r="H1527" s="57" t="s">
        <v>342</v>
      </c>
      <c r="I1527" s="64"/>
      <c r="J1527" s="53" t="s">
        <v>343</v>
      </c>
      <c r="K1527" s="54"/>
      <c r="L1527" s="74"/>
      <c r="M1527" s="23"/>
      <c r="N1527" s="74"/>
      <c r="O1527" s="74"/>
      <c r="P1527" s="23"/>
      <c r="Q1527" s="23"/>
      <c r="R1527" s="23"/>
      <c r="S1527" s="74"/>
      <c r="T1527" s="74"/>
      <c r="U1527" s="74"/>
      <c r="V1527" s="23"/>
      <c r="W1527" s="23"/>
      <c r="X1527" s="23"/>
      <c r="Y1527" s="23"/>
      <c r="Z1527" s="4"/>
    </row>
    <row r="1528" spans="1:26" ht="23.25">
      <c r="A1528" s="4"/>
      <c r="B1528" s="57"/>
      <c r="C1528" s="57"/>
      <c r="D1528" s="57"/>
      <c r="E1528" s="57"/>
      <c r="F1528" s="57"/>
      <c r="G1528" s="57"/>
      <c r="H1528" s="57"/>
      <c r="I1528" s="64"/>
      <c r="J1528" s="53" t="s">
        <v>344</v>
      </c>
      <c r="K1528" s="54"/>
      <c r="L1528" s="74"/>
      <c r="M1528" s="23"/>
      <c r="N1528" s="74"/>
      <c r="O1528" s="74"/>
      <c r="P1528" s="23"/>
      <c r="Q1528" s="23"/>
      <c r="R1528" s="23"/>
      <c r="S1528" s="74"/>
      <c r="T1528" s="74"/>
      <c r="U1528" s="74"/>
      <c r="V1528" s="23"/>
      <c r="W1528" s="23"/>
      <c r="X1528" s="23"/>
      <c r="Y1528" s="23"/>
      <c r="Z1528" s="4"/>
    </row>
    <row r="1529" spans="1:26" ht="23.25">
      <c r="A1529" s="4"/>
      <c r="B1529" s="57"/>
      <c r="C1529" s="57"/>
      <c r="D1529" s="57"/>
      <c r="E1529" s="57"/>
      <c r="F1529" s="57"/>
      <c r="G1529" s="57"/>
      <c r="H1529" s="57"/>
      <c r="I1529" s="64"/>
      <c r="J1529" s="53" t="s">
        <v>49</v>
      </c>
      <c r="K1529" s="54"/>
      <c r="L1529" s="74">
        <v>33179.2</v>
      </c>
      <c r="M1529" s="23"/>
      <c r="N1529" s="74"/>
      <c r="O1529" s="74"/>
      <c r="P1529" s="23"/>
      <c r="Q1529" s="23">
        <f>SUM(L1529:P1529)</f>
        <v>33179.2</v>
      </c>
      <c r="R1529" s="23"/>
      <c r="S1529" s="74"/>
      <c r="T1529" s="74"/>
      <c r="U1529" s="74"/>
      <c r="V1529" s="23">
        <f>SUM(R1529:U1529)</f>
        <v>0</v>
      </c>
      <c r="W1529" s="23">
        <f>SUM(Q1529+V1529)</f>
        <v>33179.2</v>
      </c>
      <c r="X1529" s="23">
        <f>(Q1529/W1529)*100</f>
        <v>100</v>
      </c>
      <c r="Y1529" s="23">
        <f>(V1529/W1529)*100</f>
        <v>0</v>
      </c>
      <c r="Z1529" s="4"/>
    </row>
    <row r="1530" spans="1:26" ht="23.25">
      <c r="A1530" s="4"/>
      <c r="B1530" s="65"/>
      <c r="C1530" s="65"/>
      <c r="D1530" s="65"/>
      <c r="E1530" s="65"/>
      <c r="F1530" s="65"/>
      <c r="G1530" s="65"/>
      <c r="H1530" s="65"/>
      <c r="I1530" s="66"/>
      <c r="J1530" s="62"/>
      <c r="K1530" s="63"/>
      <c r="L1530" s="75"/>
      <c r="M1530" s="76"/>
      <c r="N1530" s="75"/>
      <c r="O1530" s="75"/>
      <c r="P1530" s="76"/>
      <c r="Q1530" s="76"/>
      <c r="R1530" s="76"/>
      <c r="S1530" s="75"/>
      <c r="T1530" s="75"/>
      <c r="U1530" s="75"/>
      <c r="V1530" s="76"/>
      <c r="W1530" s="76"/>
      <c r="X1530" s="76"/>
      <c r="Y1530" s="76"/>
      <c r="Z1530" s="4"/>
    </row>
    <row r="1531" spans="1:26" ht="23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23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6"/>
      <c r="W1532" s="6"/>
      <c r="X1532" s="6"/>
      <c r="Y1532" s="6" t="s">
        <v>429</v>
      </c>
      <c r="Z1532" s="4"/>
    </row>
    <row r="1533" spans="1:26" ht="23.25">
      <c r="A1533" s="4"/>
      <c r="B1533" s="67" t="s">
        <v>40</v>
      </c>
      <c r="C1533" s="68"/>
      <c r="D1533" s="68"/>
      <c r="E1533" s="68"/>
      <c r="F1533" s="68"/>
      <c r="G1533" s="68"/>
      <c r="H1533" s="69"/>
      <c r="I1533" s="10"/>
      <c r="J1533" s="11"/>
      <c r="K1533" s="12"/>
      <c r="L1533" s="13" t="s">
        <v>1</v>
      </c>
      <c r="M1533" s="13"/>
      <c r="N1533" s="13"/>
      <c r="O1533" s="13"/>
      <c r="P1533" s="13"/>
      <c r="Q1533" s="13"/>
      <c r="R1533" s="14" t="s">
        <v>2</v>
      </c>
      <c r="S1533" s="13"/>
      <c r="T1533" s="13"/>
      <c r="U1533" s="13"/>
      <c r="V1533" s="15"/>
      <c r="W1533" s="13" t="s">
        <v>42</v>
      </c>
      <c r="X1533" s="13"/>
      <c r="Y1533" s="16"/>
      <c r="Z1533" s="4"/>
    </row>
    <row r="1534" spans="1:26" ht="23.25">
      <c r="A1534" s="4"/>
      <c r="B1534" s="17" t="s">
        <v>41</v>
      </c>
      <c r="C1534" s="18"/>
      <c r="D1534" s="18"/>
      <c r="E1534" s="18"/>
      <c r="F1534" s="18"/>
      <c r="G1534" s="18"/>
      <c r="H1534" s="70"/>
      <c r="I1534" s="19"/>
      <c r="J1534" s="20"/>
      <c r="K1534" s="21"/>
      <c r="L1534" s="22"/>
      <c r="M1534" s="23"/>
      <c r="N1534" s="24"/>
      <c r="O1534" s="25" t="s">
        <v>3</v>
      </c>
      <c r="P1534" s="26"/>
      <c r="Q1534" s="27"/>
      <c r="R1534" s="28" t="s">
        <v>3</v>
      </c>
      <c r="S1534" s="24"/>
      <c r="T1534" s="22"/>
      <c r="U1534" s="29"/>
      <c r="V1534" s="27"/>
      <c r="W1534" s="27"/>
      <c r="X1534" s="30" t="s">
        <v>4</v>
      </c>
      <c r="Y1534" s="31"/>
      <c r="Z1534" s="4"/>
    </row>
    <row r="1535" spans="1:26" ht="23.25">
      <c r="A1535" s="4"/>
      <c r="B1535" s="19"/>
      <c r="C1535" s="32"/>
      <c r="D1535" s="32"/>
      <c r="E1535" s="32"/>
      <c r="F1535" s="33"/>
      <c r="G1535" s="32"/>
      <c r="H1535" s="19"/>
      <c r="I1535" s="19"/>
      <c r="J1535" s="5" t="s">
        <v>5</v>
      </c>
      <c r="K1535" s="21"/>
      <c r="L1535" s="34" t="s">
        <v>6</v>
      </c>
      <c r="M1535" s="35" t="s">
        <v>7</v>
      </c>
      <c r="N1535" s="36" t="s">
        <v>6</v>
      </c>
      <c r="O1535" s="34" t="s">
        <v>8</v>
      </c>
      <c r="P1535" s="26" t="s">
        <v>9</v>
      </c>
      <c r="Q1535" s="23"/>
      <c r="R1535" s="37" t="s">
        <v>8</v>
      </c>
      <c r="S1535" s="35" t="s">
        <v>10</v>
      </c>
      <c r="T1535" s="34" t="s">
        <v>11</v>
      </c>
      <c r="U1535" s="29" t="s">
        <v>12</v>
      </c>
      <c r="V1535" s="27"/>
      <c r="W1535" s="27"/>
      <c r="X1535" s="27"/>
      <c r="Y1535" s="35"/>
      <c r="Z1535" s="4"/>
    </row>
    <row r="1536" spans="1:26" ht="23.25">
      <c r="A1536" s="4"/>
      <c r="B1536" s="38" t="s">
        <v>31</v>
      </c>
      <c r="C1536" s="38" t="s">
        <v>32</v>
      </c>
      <c r="D1536" s="38" t="s">
        <v>33</v>
      </c>
      <c r="E1536" s="38" t="s">
        <v>34</v>
      </c>
      <c r="F1536" s="38" t="s">
        <v>35</v>
      </c>
      <c r="G1536" s="38" t="s">
        <v>36</v>
      </c>
      <c r="H1536" s="38" t="s">
        <v>39</v>
      </c>
      <c r="I1536" s="19"/>
      <c r="J1536" s="39"/>
      <c r="K1536" s="21"/>
      <c r="L1536" s="34" t="s">
        <v>13</v>
      </c>
      <c r="M1536" s="35" t="s">
        <v>14</v>
      </c>
      <c r="N1536" s="36" t="s">
        <v>15</v>
      </c>
      <c r="O1536" s="34" t="s">
        <v>16</v>
      </c>
      <c r="P1536" s="26" t="s">
        <v>17</v>
      </c>
      <c r="Q1536" s="35" t="s">
        <v>18</v>
      </c>
      <c r="R1536" s="37" t="s">
        <v>16</v>
      </c>
      <c r="S1536" s="35" t="s">
        <v>19</v>
      </c>
      <c r="T1536" s="34" t="s">
        <v>20</v>
      </c>
      <c r="U1536" s="29" t="s">
        <v>21</v>
      </c>
      <c r="V1536" s="26" t="s">
        <v>18</v>
      </c>
      <c r="W1536" s="26" t="s">
        <v>22</v>
      </c>
      <c r="X1536" s="26" t="s">
        <v>23</v>
      </c>
      <c r="Y1536" s="35" t="s">
        <v>24</v>
      </c>
      <c r="Z1536" s="4"/>
    </row>
    <row r="1537" spans="1:26" ht="23.25">
      <c r="A1537" s="4"/>
      <c r="B1537" s="40"/>
      <c r="C1537" s="40"/>
      <c r="D1537" s="40"/>
      <c r="E1537" s="40"/>
      <c r="F1537" s="40"/>
      <c r="G1537" s="40"/>
      <c r="H1537" s="40"/>
      <c r="I1537" s="40"/>
      <c r="J1537" s="41"/>
      <c r="K1537" s="42"/>
      <c r="L1537" s="43"/>
      <c r="M1537" s="44"/>
      <c r="N1537" s="45"/>
      <c r="O1537" s="46" t="s">
        <v>25</v>
      </c>
      <c r="P1537" s="47"/>
      <c r="Q1537" s="48"/>
      <c r="R1537" s="49" t="s">
        <v>25</v>
      </c>
      <c r="S1537" s="44" t="s">
        <v>26</v>
      </c>
      <c r="T1537" s="43"/>
      <c r="U1537" s="50" t="s">
        <v>27</v>
      </c>
      <c r="V1537" s="48"/>
      <c r="W1537" s="48"/>
      <c r="X1537" s="48"/>
      <c r="Y1537" s="49"/>
      <c r="Z1537" s="4"/>
    </row>
    <row r="1538" spans="1:26" ht="23.25">
      <c r="A1538" s="4"/>
      <c r="B1538" s="51"/>
      <c r="C1538" s="51"/>
      <c r="D1538" s="51"/>
      <c r="E1538" s="51"/>
      <c r="F1538" s="51"/>
      <c r="G1538" s="51"/>
      <c r="H1538" s="51"/>
      <c r="I1538" s="64"/>
      <c r="J1538" s="53"/>
      <c r="K1538" s="54"/>
      <c r="L1538" s="22"/>
      <c r="M1538" s="23"/>
      <c r="N1538" s="24"/>
      <c r="O1538" s="3"/>
      <c r="P1538" s="27"/>
      <c r="Q1538" s="27"/>
      <c r="R1538" s="23"/>
      <c r="S1538" s="24"/>
      <c r="T1538" s="22"/>
      <c r="U1538" s="73"/>
      <c r="V1538" s="27"/>
      <c r="W1538" s="27"/>
      <c r="X1538" s="27"/>
      <c r="Y1538" s="23"/>
      <c r="Z1538" s="4"/>
    </row>
    <row r="1539" spans="1:26" ht="23.25">
      <c r="A1539" s="4"/>
      <c r="B1539" s="51" t="s">
        <v>385</v>
      </c>
      <c r="C1539" s="51" t="s">
        <v>387</v>
      </c>
      <c r="D1539" s="51" t="s">
        <v>56</v>
      </c>
      <c r="E1539" s="51"/>
      <c r="F1539" s="51" t="s">
        <v>389</v>
      </c>
      <c r="G1539" s="51" t="s">
        <v>61</v>
      </c>
      <c r="H1539" s="51" t="s">
        <v>342</v>
      </c>
      <c r="I1539" s="64"/>
      <c r="J1539" s="55" t="s">
        <v>50</v>
      </c>
      <c r="K1539" s="56"/>
      <c r="L1539" s="74">
        <v>37981.3</v>
      </c>
      <c r="M1539" s="74"/>
      <c r="N1539" s="74"/>
      <c r="O1539" s="74"/>
      <c r="P1539" s="74"/>
      <c r="Q1539" s="74">
        <f>SUM(L1539:P1539)</f>
        <v>37981.3</v>
      </c>
      <c r="R1539" s="74"/>
      <c r="S1539" s="74"/>
      <c r="T1539" s="74"/>
      <c r="U1539" s="77"/>
      <c r="V1539" s="23">
        <f>SUM(R1539:U1539)</f>
        <v>0</v>
      </c>
      <c r="W1539" s="23">
        <f>SUM(Q1539+V1539)</f>
        <v>37981.3</v>
      </c>
      <c r="X1539" s="23">
        <f>(Q1539/W1539)*100</f>
        <v>100</v>
      </c>
      <c r="Y1539" s="23">
        <f>(V1539/W1539)*100</f>
        <v>0</v>
      </c>
      <c r="Z1539" s="4"/>
    </row>
    <row r="1540" spans="1:26" ht="23.25">
      <c r="A1540" s="4"/>
      <c r="B1540" s="51"/>
      <c r="C1540" s="51"/>
      <c r="D1540" s="51"/>
      <c r="E1540" s="51"/>
      <c r="F1540" s="51"/>
      <c r="G1540" s="51"/>
      <c r="H1540" s="51"/>
      <c r="I1540" s="64"/>
      <c r="J1540" s="55" t="s">
        <v>51</v>
      </c>
      <c r="K1540" s="56"/>
      <c r="L1540" s="74">
        <v>37514.8</v>
      </c>
      <c r="M1540" s="74"/>
      <c r="N1540" s="74"/>
      <c r="O1540" s="74"/>
      <c r="P1540" s="74"/>
      <c r="Q1540" s="74">
        <f>SUM(L1540:P1540)</f>
        <v>37514.8</v>
      </c>
      <c r="R1540" s="74"/>
      <c r="S1540" s="74"/>
      <c r="T1540" s="74"/>
      <c r="U1540" s="74"/>
      <c r="V1540" s="23">
        <f>SUM(R1540:U1540)</f>
        <v>0</v>
      </c>
      <c r="W1540" s="23">
        <f>SUM(Q1540+V1540)</f>
        <v>37514.8</v>
      </c>
      <c r="X1540" s="23">
        <f>(Q1540/W1540)*100</f>
        <v>100</v>
      </c>
      <c r="Y1540" s="23">
        <f>(V1540/W1540)*100</f>
        <v>0</v>
      </c>
      <c r="Z1540" s="4"/>
    </row>
    <row r="1541" spans="1:26" ht="23.25">
      <c r="A1541" s="4"/>
      <c r="B1541" s="51"/>
      <c r="C1541" s="51"/>
      <c r="D1541" s="51"/>
      <c r="E1541" s="51"/>
      <c r="F1541" s="51"/>
      <c r="G1541" s="51"/>
      <c r="H1541" s="51"/>
      <c r="I1541" s="64"/>
      <c r="J1541" s="53" t="s">
        <v>52</v>
      </c>
      <c r="K1541" s="54"/>
      <c r="L1541" s="74">
        <f>(L1540/L1529)*100</f>
        <v>113.0672228384048</v>
      </c>
      <c r="M1541" s="74"/>
      <c r="N1541" s="74"/>
      <c r="O1541" s="74"/>
      <c r="P1541" s="74"/>
      <c r="Q1541" s="23">
        <f>(Q1540/Q1529)*100</f>
        <v>113.0672228384048</v>
      </c>
      <c r="R1541" s="74"/>
      <c r="S1541" s="74"/>
      <c r="T1541" s="74"/>
      <c r="U1541" s="74"/>
      <c r="V1541" s="23"/>
      <c r="W1541" s="23">
        <f>(W1540/W1529)*100</f>
        <v>113.0672228384048</v>
      </c>
      <c r="X1541" s="23"/>
      <c r="Y1541" s="23"/>
      <c r="Z1541" s="4"/>
    </row>
    <row r="1542" spans="1:26" ht="23.25">
      <c r="A1542" s="4"/>
      <c r="B1542" s="51"/>
      <c r="C1542" s="51"/>
      <c r="D1542" s="51"/>
      <c r="E1542" s="51"/>
      <c r="F1542" s="51"/>
      <c r="G1542" s="51"/>
      <c r="H1542" s="51"/>
      <c r="I1542" s="64"/>
      <c r="J1542" s="53" t="s">
        <v>53</v>
      </c>
      <c r="K1542" s="54"/>
      <c r="L1542" s="74">
        <f>(L1540/L1539)*100</f>
        <v>98.77176399965246</v>
      </c>
      <c r="M1542" s="23"/>
      <c r="N1542" s="74"/>
      <c r="O1542" s="74"/>
      <c r="P1542" s="23"/>
      <c r="Q1542" s="23">
        <f>(Q1540/Q1539)*100</f>
        <v>98.77176399965246</v>
      </c>
      <c r="R1542" s="23"/>
      <c r="S1542" s="74"/>
      <c r="T1542" s="74"/>
      <c r="U1542" s="74"/>
      <c r="V1542" s="23"/>
      <c r="W1542" s="23">
        <f>(W1540/W1539)*100</f>
        <v>98.77176399965246</v>
      </c>
      <c r="X1542" s="23"/>
      <c r="Y1542" s="23"/>
      <c r="Z1542" s="4"/>
    </row>
    <row r="1543" spans="1:26" ht="23.25">
      <c r="A1543" s="4"/>
      <c r="B1543" s="51"/>
      <c r="C1543" s="51"/>
      <c r="D1543" s="51"/>
      <c r="E1543" s="51"/>
      <c r="F1543" s="51"/>
      <c r="G1543" s="51"/>
      <c r="H1543" s="51"/>
      <c r="I1543" s="64"/>
      <c r="J1543" s="53"/>
      <c r="K1543" s="54"/>
      <c r="L1543" s="74"/>
      <c r="M1543" s="23"/>
      <c r="N1543" s="74"/>
      <c r="O1543" s="74"/>
      <c r="P1543" s="23"/>
      <c r="Q1543" s="23"/>
      <c r="R1543" s="23"/>
      <c r="S1543" s="74"/>
      <c r="T1543" s="74"/>
      <c r="U1543" s="74"/>
      <c r="V1543" s="23"/>
      <c r="W1543" s="23"/>
      <c r="X1543" s="23"/>
      <c r="Y1543" s="23"/>
      <c r="Z1543" s="4"/>
    </row>
    <row r="1544" spans="1:26" ht="23.25">
      <c r="A1544" s="4"/>
      <c r="B1544" s="51"/>
      <c r="C1544" s="51"/>
      <c r="D1544" s="51"/>
      <c r="E1544" s="51"/>
      <c r="F1544" s="51"/>
      <c r="G1544" s="51"/>
      <c r="H1544" s="51"/>
      <c r="I1544" s="64"/>
      <c r="J1544" s="53"/>
      <c r="K1544" s="54"/>
      <c r="L1544" s="74"/>
      <c r="M1544" s="23"/>
      <c r="N1544" s="74"/>
      <c r="O1544" s="74"/>
      <c r="P1544" s="23"/>
      <c r="Q1544" s="23"/>
      <c r="R1544" s="23"/>
      <c r="S1544" s="74"/>
      <c r="T1544" s="74"/>
      <c r="U1544" s="74"/>
      <c r="V1544" s="23"/>
      <c r="W1544" s="23"/>
      <c r="X1544" s="23"/>
      <c r="Y1544" s="23"/>
      <c r="Z1544" s="4"/>
    </row>
    <row r="1545" spans="1:26" ht="23.25">
      <c r="A1545" s="4"/>
      <c r="B1545" s="51"/>
      <c r="C1545" s="51"/>
      <c r="D1545" s="51"/>
      <c r="E1545" s="51"/>
      <c r="F1545" s="51"/>
      <c r="G1545" s="51"/>
      <c r="H1545" s="51"/>
      <c r="I1545" s="64"/>
      <c r="J1545" s="53"/>
      <c r="K1545" s="54"/>
      <c r="L1545" s="74"/>
      <c r="M1545" s="23"/>
      <c r="N1545" s="74"/>
      <c r="O1545" s="74"/>
      <c r="P1545" s="23"/>
      <c r="Q1545" s="23"/>
      <c r="R1545" s="23"/>
      <c r="S1545" s="74"/>
      <c r="T1545" s="74"/>
      <c r="U1545" s="74"/>
      <c r="V1545" s="23"/>
      <c r="W1545" s="23"/>
      <c r="X1545" s="23"/>
      <c r="Y1545" s="23"/>
      <c r="Z1545" s="4"/>
    </row>
    <row r="1546" spans="1:26" ht="23.25">
      <c r="A1546" s="4"/>
      <c r="B1546" s="51"/>
      <c r="C1546" s="51"/>
      <c r="D1546" s="51"/>
      <c r="E1546" s="51"/>
      <c r="F1546" s="51"/>
      <c r="G1546" s="51"/>
      <c r="H1546" s="51"/>
      <c r="I1546" s="64"/>
      <c r="J1546" s="53"/>
      <c r="K1546" s="54"/>
      <c r="L1546" s="74"/>
      <c r="M1546" s="23"/>
      <c r="N1546" s="74"/>
      <c r="O1546" s="74"/>
      <c r="P1546" s="23"/>
      <c r="Q1546" s="23"/>
      <c r="R1546" s="23"/>
      <c r="S1546" s="74"/>
      <c r="T1546" s="74"/>
      <c r="U1546" s="74"/>
      <c r="V1546" s="23"/>
      <c r="W1546" s="23"/>
      <c r="X1546" s="23"/>
      <c r="Y1546" s="23"/>
      <c r="Z1546" s="4"/>
    </row>
    <row r="1547" spans="1:26" ht="23.25">
      <c r="A1547" s="4"/>
      <c r="B1547" s="51"/>
      <c r="C1547" s="51"/>
      <c r="D1547" s="51"/>
      <c r="E1547" s="51"/>
      <c r="F1547" s="51"/>
      <c r="G1547" s="51"/>
      <c r="H1547" s="51"/>
      <c r="I1547" s="64"/>
      <c r="J1547" s="53" t="s">
        <v>394</v>
      </c>
      <c r="K1547" s="54"/>
      <c r="L1547" s="74"/>
      <c r="M1547" s="23"/>
      <c r="N1547" s="74"/>
      <c r="O1547" s="74"/>
      <c r="P1547" s="23"/>
      <c r="Q1547" s="23"/>
      <c r="R1547" s="23"/>
      <c r="S1547" s="74"/>
      <c r="T1547" s="74"/>
      <c r="U1547" s="74"/>
      <c r="V1547" s="23"/>
      <c r="W1547" s="23"/>
      <c r="X1547" s="23"/>
      <c r="Y1547" s="23"/>
      <c r="Z1547" s="4"/>
    </row>
    <row r="1548" spans="1:26" ht="23.25">
      <c r="A1548" s="4"/>
      <c r="B1548" s="51"/>
      <c r="C1548" s="51"/>
      <c r="D1548" s="51"/>
      <c r="E1548" s="51"/>
      <c r="F1548" s="51"/>
      <c r="G1548" s="51"/>
      <c r="H1548" s="51"/>
      <c r="I1548" s="64"/>
      <c r="J1548" s="53" t="s">
        <v>395</v>
      </c>
      <c r="K1548" s="54"/>
      <c r="L1548" s="74"/>
      <c r="M1548" s="23"/>
      <c r="N1548" s="74"/>
      <c r="O1548" s="74"/>
      <c r="P1548" s="23"/>
      <c r="Q1548" s="23"/>
      <c r="R1548" s="23"/>
      <c r="S1548" s="74"/>
      <c r="T1548" s="74"/>
      <c r="U1548" s="74"/>
      <c r="V1548" s="23"/>
      <c r="W1548" s="23"/>
      <c r="X1548" s="23"/>
      <c r="Y1548" s="23"/>
      <c r="Z1548" s="4"/>
    </row>
    <row r="1549" spans="1:26" ht="23.25">
      <c r="A1549" s="4"/>
      <c r="B1549" s="51"/>
      <c r="C1549" s="51"/>
      <c r="D1549" s="51"/>
      <c r="E1549" s="51"/>
      <c r="F1549" s="51"/>
      <c r="G1549" s="51"/>
      <c r="H1549" s="51"/>
      <c r="I1549" s="64"/>
      <c r="J1549" s="53"/>
      <c r="K1549" s="54"/>
      <c r="L1549" s="74"/>
      <c r="M1549" s="23"/>
      <c r="N1549" s="74"/>
      <c r="O1549" s="74"/>
      <c r="P1549" s="23"/>
      <c r="Q1549" s="23"/>
      <c r="R1549" s="23"/>
      <c r="S1549" s="74"/>
      <c r="T1549" s="74"/>
      <c r="U1549" s="74"/>
      <c r="V1549" s="23"/>
      <c r="W1549" s="23"/>
      <c r="X1549" s="23"/>
      <c r="Y1549" s="23"/>
      <c r="Z1549" s="4"/>
    </row>
    <row r="1550" spans="1:26" ht="23.25">
      <c r="A1550" s="4"/>
      <c r="B1550" s="51"/>
      <c r="C1550" s="51"/>
      <c r="D1550" s="51"/>
      <c r="E1550" s="51"/>
      <c r="F1550" s="51"/>
      <c r="G1550" s="51"/>
      <c r="H1550" s="51"/>
      <c r="I1550" s="64"/>
      <c r="J1550" s="53"/>
      <c r="K1550" s="54"/>
      <c r="L1550" s="74"/>
      <c r="M1550" s="23"/>
      <c r="N1550" s="74"/>
      <c r="O1550" s="74"/>
      <c r="P1550" s="23"/>
      <c r="Q1550" s="23"/>
      <c r="R1550" s="23"/>
      <c r="S1550" s="74"/>
      <c r="T1550" s="74"/>
      <c r="U1550" s="74"/>
      <c r="V1550" s="23"/>
      <c r="W1550" s="23"/>
      <c r="X1550" s="23"/>
      <c r="Y1550" s="23"/>
      <c r="Z1550" s="4"/>
    </row>
    <row r="1551" spans="1:26" ht="23.25">
      <c r="A1551" s="4"/>
      <c r="B1551" s="51"/>
      <c r="C1551" s="51"/>
      <c r="D1551" s="51"/>
      <c r="E1551" s="51"/>
      <c r="F1551" s="51"/>
      <c r="G1551" s="51"/>
      <c r="H1551" s="51"/>
      <c r="I1551" s="64"/>
      <c r="J1551" s="53"/>
      <c r="K1551" s="54"/>
      <c r="L1551" s="74"/>
      <c r="M1551" s="23"/>
      <c r="N1551" s="74"/>
      <c r="O1551" s="74"/>
      <c r="P1551" s="23"/>
      <c r="Q1551" s="23"/>
      <c r="R1551" s="23"/>
      <c r="S1551" s="74"/>
      <c r="T1551" s="74"/>
      <c r="U1551" s="74"/>
      <c r="V1551" s="23"/>
      <c r="W1551" s="23"/>
      <c r="X1551" s="23"/>
      <c r="Y1551" s="23"/>
      <c r="Z1551" s="4"/>
    </row>
    <row r="1552" spans="1:26" ht="23.25">
      <c r="A1552" s="4"/>
      <c r="B1552" s="51"/>
      <c r="C1552" s="51"/>
      <c r="D1552" s="51"/>
      <c r="E1552" s="51"/>
      <c r="F1552" s="51"/>
      <c r="G1552" s="51"/>
      <c r="H1552" s="51"/>
      <c r="I1552" s="64"/>
      <c r="J1552" s="53"/>
      <c r="K1552" s="54"/>
      <c r="L1552" s="74"/>
      <c r="M1552" s="23"/>
      <c r="N1552" s="74"/>
      <c r="O1552" s="74"/>
      <c r="P1552" s="23"/>
      <c r="Q1552" s="23"/>
      <c r="R1552" s="23"/>
      <c r="S1552" s="74"/>
      <c r="T1552" s="74"/>
      <c r="U1552" s="74"/>
      <c r="V1552" s="23"/>
      <c r="W1552" s="23"/>
      <c r="X1552" s="23"/>
      <c r="Y1552" s="23"/>
      <c r="Z1552" s="4"/>
    </row>
    <row r="1553" spans="1:26" ht="23.25">
      <c r="A1553" s="4"/>
      <c r="B1553" s="57"/>
      <c r="C1553" s="58"/>
      <c r="D1553" s="58"/>
      <c r="E1553" s="58"/>
      <c r="F1553" s="58"/>
      <c r="G1553" s="58"/>
      <c r="H1553" s="58"/>
      <c r="I1553" s="53"/>
      <c r="J1553" s="53"/>
      <c r="K1553" s="54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4"/>
    </row>
    <row r="1554" spans="1:26" ht="23.25">
      <c r="A1554" s="4"/>
      <c r="B1554" s="51"/>
      <c r="C1554" s="51"/>
      <c r="D1554" s="51"/>
      <c r="E1554" s="51"/>
      <c r="F1554" s="51"/>
      <c r="G1554" s="51"/>
      <c r="H1554" s="51"/>
      <c r="I1554" s="64"/>
      <c r="J1554" s="53"/>
      <c r="K1554" s="54"/>
      <c r="L1554" s="74"/>
      <c r="M1554" s="23"/>
      <c r="N1554" s="74"/>
      <c r="O1554" s="74"/>
      <c r="P1554" s="23"/>
      <c r="Q1554" s="23"/>
      <c r="R1554" s="23"/>
      <c r="S1554" s="74"/>
      <c r="T1554" s="74"/>
      <c r="U1554" s="74"/>
      <c r="V1554" s="23"/>
      <c r="W1554" s="23"/>
      <c r="X1554" s="23"/>
      <c r="Y1554" s="23"/>
      <c r="Z1554" s="4"/>
    </row>
    <row r="1555" spans="1:26" ht="23.25">
      <c r="A1555" s="4"/>
      <c r="B1555" s="51"/>
      <c r="C1555" s="51"/>
      <c r="D1555" s="51"/>
      <c r="E1555" s="51"/>
      <c r="F1555" s="51"/>
      <c r="G1555" s="51"/>
      <c r="H1555" s="51"/>
      <c r="I1555" s="64"/>
      <c r="J1555" s="53"/>
      <c r="K1555" s="54"/>
      <c r="L1555" s="74"/>
      <c r="M1555" s="23"/>
      <c r="N1555" s="74"/>
      <c r="O1555" s="74"/>
      <c r="P1555" s="23"/>
      <c r="Q1555" s="23"/>
      <c r="R1555" s="23"/>
      <c r="S1555" s="74"/>
      <c r="T1555" s="74"/>
      <c r="U1555" s="74"/>
      <c r="V1555" s="23"/>
      <c r="W1555" s="23"/>
      <c r="X1555" s="23"/>
      <c r="Y1555" s="23"/>
      <c r="Z1555" s="4"/>
    </row>
    <row r="1556" spans="1:26" ht="23.25">
      <c r="A1556" s="4"/>
      <c r="B1556" s="51"/>
      <c r="C1556" s="51"/>
      <c r="D1556" s="51"/>
      <c r="E1556" s="51"/>
      <c r="F1556" s="51"/>
      <c r="G1556" s="51"/>
      <c r="H1556" s="51"/>
      <c r="I1556" s="64"/>
      <c r="J1556" s="53"/>
      <c r="K1556" s="54"/>
      <c r="L1556" s="74"/>
      <c r="M1556" s="23"/>
      <c r="N1556" s="74"/>
      <c r="O1556" s="74"/>
      <c r="P1556" s="23"/>
      <c r="Q1556" s="23"/>
      <c r="R1556" s="23"/>
      <c r="S1556" s="74"/>
      <c r="T1556" s="74"/>
      <c r="U1556" s="74"/>
      <c r="V1556" s="23"/>
      <c r="W1556" s="23"/>
      <c r="X1556" s="23"/>
      <c r="Y1556" s="23"/>
      <c r="Z1556" s="4"/>
    </row>
    <row r="1557" spans="1:26" ht="23.25">
      <c r="A1557" s="4"/>
      <c r="B1557" s="51"/>
      <c r="C1557" s="51"/>
      <c r="D1557" s="51"/>
      <c r="E1557" s="51"/>
      <c r="F1557" s="51"/>
      <c r="G1557" s="51"/>
      <c r="H1557" s="51"/>
      <c r="I1557" s="64"/>
      <c r="J1557" s="53"/>
      <c r="K1557" s="54"/>
      <c r="L1557" s="74"/>
      <c r="M1557" s="23"/>
      <c r="N1557" s="74"/>
      <c r="O1557" s="74"/>
      <c r="P1557" s="23"/>
      <c r="Q1557" s="23"/>
      <c r="R1557" s="23"/>
      <c r="S1557" s="74"/>
      <c r="T1557" s="74"/>
      <c r="U1557" s="74"/>
      <c r="V1557" s="23"/>
      <c r="W1557" s="23"/>
      <c r="X1557" s="23"/>
      <c r="Y1557" s="23"/>
      <c r="Z1557" s="4"/>
    </row>
    <row r="1558" spans="1:26" ht="23.25">
      <c r="A1558" s="4"/>
      <c r="B1558" s="51"/>
      <c r="C1558" s="51"/>
      <c r="D1558" s="51"/>
      <c r="E1558" s="51"/>
      <c r="F1558" s="51"/>
      <c r="G1558" s="51"/>
      <c r="H1558" s="51"/>
      <c r="I1558" s="64"/>
      <c r="J1558" s="53"/>
      <c r="K1558" s="54"/>
      <c r="L1558" s="74"/>
      <c r="M1558" s="23"/>
      <c r="N1558" s="74"/>
      <c r="O1558" s="74"/>
      <c r="P1558" s="23"/>
      <c r="Q1558" s="23"/>
      <c r="R1558" s="23"/>
      <c r="S1558" s="74"/>
      <c r="T1558" s="74"/>
      <c r="U1558" s="74"/>
      <c r="V1558" s="23"/>
      <c r="W1558" s="23"/>
      <c r="X1558" s="23"/>
      <c r="Y1558" s="23"/>
      <c r="Z1558" s="4"/>
    </row>
    <row r="1559" spans="1:26" ht="23.25">
      <c r="A1559" s="4"/>
      <c r="B1559" s="51"/>
      <c r="C1559" s="51"/>
      <c r="D1559" s="51"/>
      <c r="E1559" s="51"/>
      <c r="F1559" s="51"/>
      <c r="G1559" s="51"/>
      <c r="H1559" s="51"/>
      <c r="I1559" s="64"/>
      <c r="J1559" s="53"/>
      <c r="K1559" s="54"/>
      <c r="L1559" s="74"/>
      <c r="M1559" s="23"/>
      <c r="N1559" s="74"/>
      <c r="O1559" s="74"/>
      <c r="P1559" s="23"/>
      <c r="Q1559" s="23"/>
      <c r="R1559" s="23"/>
      <c r="S1559" s="74"/>
      <c r="T1559" s="74"/>
      <c r="U1559" s="74"/>
      <c r="V1559" s="23"/>
      <c r="W1559" s="23"/>
      <c r="X1559" s="23"/>
      <c r="Y1559" s="23"/>
      <c r="Z1559" s="4"/>
    </row>
    <row r="1560" spans="1:26" ht="23.25">
      <c r="A1560" s="4"/>
      <c r="B1560" s="51"/>
      <c r="C1560" s="51"/>
      <c r="D1560" s="51"/>
      <c r="E1560" s="51"/>
      <c r="F1560" s="51"/>
      <c r="G1560" s="51"/>
      <c r="H1560" s="51"/>
      <c r="I1560" s="64"/>
      <c r="J1560" s="53"/>
      <c r="K1560" s="54"/>
      <c r="L1560" s="74"/>
      <c r="M1560" s="23"/>
      <c r="N1560" s="74"/>
      <c r="O1560" s="74"/>
      <c r="P1560" s="23"/>
      <c r="Q1560" s="23"/>
      <c r="R1560" s="23"/>
      <c r="S1560" s="74"/>
      <c r="T1560" s="74"/>
      <c r="U1560" s="74"/>
      <c r="V1560" s="23"/>
      <c r="W1560" s="23"/>
      <c r="X1560" s="23"/>
      <c r="Y1560" s="23"/>
      <c r="Z1560" s="4"/>
    </row>
    <row r="1561" spans="1:26" ht="23.25">
      <c r="A1561" s="4"/>
      <c r="B1561" s="51"/>
      <c r="C1561" s="51"/>
      <c r="D1561" s="51"/>
      <c r="E1561" s="51"/>
      <c r="F1561" s="51"/>
      <c r="G1561" s="51"/>
      <c r="H1561" s="51"/>
      <c r="I1561" s="64"/>
      <c r="J1561" s="53"/>
      <c r="K1561" s="54"/>
      <c r="L1561" s="74"/>
      <c r="M1561" s="23"/>
      <c r="N1561" s="74"/>
      <c r="O1561" s="74"/>
      <c r="P1561" s="23"/>
      <c r="Q1561" s="23"/>
      <c r="R1561" s="23"/>
      <c r="S1561" s="74"/>
      <c r="T1561" s="74"/>
      <c r="U1561" s="74"/>
      <c r="V1561" s="23"/>
      <c r="W1561" s="23"/>
      <c r="X1561" s="23"/>
      <c r="Y1561" s="23"/>
      <c r="Z1561" s="4"/>
    </row>
    <row r="1562" spans="1:26" ht="23.25">
      <c r="A1562" s="4"/>
      <c r="B1562" s="57"/>
      <c r="C1562" s="58"/>
      <c r="D1562" s="58"/>
      <c r="E1562" s="58"/>
      <c r="F1562" s="58"/>
      <c r="G1562" s="58"/>
      <c r="H1562" s="58"/>
      <c r="I1562" s="53"/>
      <c r="J1562" s="53"/>
      <c r="K1562" s="54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4"/>
    </row>
    <row r="1563" spans="1:26" ht="23.25">
      <c r="A1563" s="4"/>
      <c r="B1563" s="51"/>
      <c r="C1563" s="51"/>
      <c r="D1563" s="51"/>
      <c r="E1563" s="51"/>
      <c r="F1563" s="51"/>
      <c r="G1563" s="51"/>
      <c r="H1563" s="51"/>
      <c r="I1563" s="64"/>
      <c r="J1563" s="53"/>
      <c r="K1563" s="54"/>
      <c r="L1563" s="74"/>
      <c r="M1563" s="23"/>
      <c r="N1563" s="74"/>
      <c r="O1563" s="74"/>
      <c r="P1563" s="23"/>
      <c r="Q1563" s="23"/>
      <c r="R1563" s="23"/>
      <c r="S1563" s="74"/>
      <c r="T1563" s="74"/>
      <c r="U1563" s="74"/>
      <c r="V1563" s="23"/>
      <c r="W1563" s="23"/>
      <c r="X1563" s="23"/>
      <c r="Y1563" s="23"/>
      <c r="Z1563" s="4"/>
    </row>
    <row r="1564" spans="1:26" ht="23.25">
      <c r="A1564" s="4"/>
      <c r="B1564" s="51"/>
      <c r="C1564" s="51"/>
      <c r="D1564" s="51"/>
      <c r="E1564" s="51"/>
      <c r="F1564" s="51"/>
      <c r="G1564" s="51"/>
      <c r="H1564" s="51"/>
      <c r="I1564" s="64"/>
      <c r="J1564" s="53"/>
      <c r="K1564" s="54"/>
      <c r="L1564" s="74"/>
      <c r="M1564" s="23"/>
      <c r="N1564" s="74"/>
      <c r="O1564" s="74"/>
      <c r="P1564" s="23"/>
      <c r="Q1564" s="23"/>
      <c r="R1564" s="23"/>
      <c r="S1564" s="74"/>
      <c r="T1564" s="74"/>
      <c r="U1564" s="74"/>
      <c r="V1564" s="23"/>
      <c r="W1564" s="23"/>
      <c r="X1564" s="23"/>
      <c r="Y1564" s="23"/>
      <c r="Z1564" s="4"/>
    </row>
    <row r="1565" spans="1:26" ht="23.25">
      <c r="A1565" s="4"/>
      <c r="B1565" s="51"/>
      <c r="C1565" s="51"/>
      <c r="D1565" s="51"/>
      <c r="E1565" s="51"/>
      <c r="F1565" s="51"/>
      <c r="G1565" s="51"/>
      <c r="H1565" s="51"/>
      <c r="I1565" s="64"/>
      <c r="J1565" s="53"/>
      <c r="K1565" s="54"/>
      <c r="L1565" s="74"/>
      <c r="M1565" s="23"/>
      <c r="N1565" s="74"/>
      <c r="O1565" s="74"/>
      <c r="P1565" s="23"/>
      <c r="Q1565" s="23"/>
      <c r="R1565" s="23"/>
      <c r="S1565" s="74"/>
      <c r="T1565" s="74"/>
      <c r="U1565" s="74"/>
      <c r="V1565" s="23"/>
      <c r="W1565" s="23"/>
      <c r="X1565" s="23"/>
      <c r="Y1565" s="23"/>
      <c r="Z1565" s="4"/>
    </row>
    <row r="1566" spans="1:26" ht="23.25">
      <c r="A1566" s="4"/>
      <c r="B1566" s="51"/>
      <c r="C1566" s="51"/>
      <c r="D1566" s="51"/>
      <c r="E1566" s="51"/>
      <c r="F1566" s="51"/>
      <c r="G1566" s="51"/>
      <c r="H1566" s="51"/>
      <c r="I1566" s="64"/>
      <c r="J1566" s="53"/>
      <c r="K1566" s="54"/>
      <c r="L1566" s="74"/>
      <c r="M1566" s="23"/>
      <c r="N1566" s="74"/>
      <c r="O1566" s="74"/>
      <c r="P1566" s="23"/>
      <c r="Q1566" s="23"/>
      <c r="R1566" s="23"/>
      <c r="S1566" s="74"/>
      <c r="T1566" s="74"/>
      <c r="U1566" s="74"/>
      <c r="V1566" s="23"/>
      <c r="W1566" s="23"/>
      <c r="X1566" s="23"/>
      <c r="Y1566" s="23"/>
      <c r="Z1566" s="4"/>
    </row>
    <row r="1567" spans="1:26" ht="23.25">
      <c r="A1567" s="4"/>
      <c r="B1567" s="57"/>
      <c r="C1567" s="57"/>
      <c r="D1567" s="57"/>
      <c r="E1567" s="57"/>
      <c r="F1567" s="57"/>
      <c r="G1567" s="57"/>
      <c r="H1567" s="57"/>
      <c r="I1567" s="64"/>
      <c r="J1567" s="53"/>
      <c r="K1567" s="54"/>
      <c r="L1567" s="74"/>
      <c r="M1567" s="23"/>
      <c r="N1567" s="74"/>
      <c r="O1567" s="74"/>
      <c r="P1567" s="23"/>
      <c r="Q1567" s="23"/>
      <c r="R1567" s="23"/>
      <c r="S1567" s="74"/>
      <c r="T1567" s="74"/>
      <c r="U1567" s="74"/>
      <c r="V1567" s="23"/>
      <c r="W1567" s="23"/>
      <c r="X1567" s="23"/>
      <c r="Y1567" s="23"/>
      <c r="Z1567" s="4"/>
    </row>
    <row r="1568" spans="1:26" ht="23.25">
      <c r="A1568" s="4"/>
      <c r="B1568" s="57"/>
      <c r="C1568" s="58"/>
      <c r="D1568" s="58"/>
      <c r="E1568" s="58"/>
      <c r="F1568" s="58"/>
      <c r="G1568" s="58"/>
      <c r="H1568" s="58"/>
      <c r="I1568" s="53"/>
      <c r="J1568" s="53"/>
      <c r="K1568" s="54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4"/>
    </row>
    <row r="1569" spans="1:26" ht="23.25">
      <c r="A1569" s="4"/>
      <c r="B1569" s="57"/>
      <c r="C1569" s="57"/>
      <c r="D1569" s="57"/>
      <c r="E1569" s="57"/>
      <c r="F1569" s="57"/>
      <c r="G1569" s="57"/>
      <c r="H1569" s="57"/>
      <c r="I1569" s="64"/>
      <c r="J1569" s="53"/>
      <c r="K1569" s="54"/>
      <c r="L1569" s="74"/>
      <c r="M1569" s="23"/>
      <c r="N1569" s="74"/>
      <c r="O1569" s="74"/>
      <c r="P1569" s="23"/>
      <c r="Q1569" s="23"/>
      <c r="R1569" s="23"/>
      <c r="S1569" s="74"/>
      <c r="T1569" s="74"/>
      <c r="U1569" s="74"/>
      <c r="V1569" s="23"/>
      <c r="W1569" s="23"/>
      <c r="X1569" s="23"/>
      <c r="Y1569" s="23"/>
      <c r="Z1569" s="4"/>
    </row>
    <row r="1570" spans="1:26" ht="23.25">
      <c r="A1570" s="4"/>
      <c r="B1570" s="57"/>
      <c r="C1570" s="57"/>
      <c r="D1570" s="57"/>
      <c r="E1570" s="57"/>
      <c r="F1570" s="57"/>
      <c r="G1570" s="57"/>
      <c r="H1570" s="57"/>
      <c r="I1570" s="64"/>
      <c r="J1570" s="53"/>
      <c r="K1570" s="54"/>
      <c r="L1570" s="74"/>
      <c r="M1570" s="23"/>
      <c r="N1570" s="74"/>
      <c r="O1570" s="74"/>
      <c r="P1570" s="23"/>
      <c r="Q1570" s="23"/>
      <c r="R1570" s="23"/>
      <c r="S1570" s="74"/>
      <c r="T1570" s="74"/>
      <c r="U1570" s="74"/>
      <c r="V1570" s="23"/>
      <c r="W1570" s="23"/>
      <c r="X1570" s="23"/>
      <c r="Y1570" s="23"/>
      <c r="Z1570" s="4"/>
    </row>
    <row r="1571" spans="1:26" ht="23.25">
      <c r="A1571" s="4"/>
      <c r="B1571" s="57"/>
      <c r="C1571" s="57"/>
      <c r="D1571" s="57"/>
      <c r="E1571" s="57"/>
      <c r="F1571" s="57"/>
      <c r="G1571" s="57"/>
      <c r="H1571" s="57"/>
      <c r="I1571" s="64"/>
      <c r="J1571" s="53"/>
      <c r="K1571" s="54"/>
      <c r="L1571" s="74"/>
      <c r="M1571" s="23"/>
      <c r="N1571" s="74"/>
      <c r="O1571" s="74"/>
      <c r="P1571" s="23"/>
      <c r="Q1571" s="23"/>
      <c r="R1571" s="23"/>
      <c r="S1571" s="74"/>
      <c r="T1571" s="74"/>
      <c r="U1571" s="74"/>
      <c r="V1571" s="23"/>
      <c r="W1571" s="23"/>
      <c r="X1571" s="23"/>
      <c r="Y1571" s="23"/>
      <c r="Z1571" s="4"/>
    </row>
    <row r="1572" spans="1:26" ht="23.25">
      <c r="A1572" s="4"/>
      <c r="B1572" s="57"/>
      <c r="C1572" s="57"/>
      <c r="D1572" s="57"/>
      <c r="E1572" s="57"/>
      <c r="F1572" s="57"/>
      <c r="G1572" s="57"/>
      <c r="H1572" s="57"/>
      <c r="I1572" s="64"/>
      <c r="J1572" s="53"/>
      <c r="K1572" s="54"/>
      <c r="L1572" s="74"/>
      <c r="M1572" s="23"/>
      <c r="N1572" s="74"/>
      <c r="O1572" s="74"/>
      <c r="P1572" s="23"/>
      <c r="Q1572" s="23"/>
      <c r="R1572" s="23"/>
      <c r="S1572" s="74"/>
      <c r="T1572" s="74"/>
      <c r="U1572" s="74"/>
      <c r="V1572" s="23"/>
      <c r="W1572" s="23"/>
      <c r="X1572" s="23"/>
      <c r="Y1572" s="23"/>
      <c r="Z1572" s="4"/>
    </row>
    <row r="1573" spans="1:26" ht="23.25">
      <c r="A1573" s="4"/>
      <c r="B1573" s="57"/>
      <c r="C1573" s="57"/>
      <c r="D1573" s="57"/>
      <c r="E1573" s="57"/>
      <c r="F1573" s="57"/>
      <c r="G1573" s="57"/>
      <c r="H1573" s="57"/>
      <c r="I1573" s="64"/>
      <c r="J1573" s="53"/>
      <c r="K1573" s="54"/>
      <c r="L1573" s="74"/>
      <c r="M1573" s="23"/>
      <c r="N1573" s="74"/>
      <c r="O1573" s="74"/>
      <c r="P1573" s="23"/>
      <c r="Q1573" s="23"/>
      <c r="R1573" s="23"/>
      <c r="S1573" s="74"/>
      <c r="T1573" s="74"/>
      <c r="U1573" s="74"/>
      <c r="V1573" s="23"/>
      <c r="W1573" s="23"/>
      <c r="X1573" s="23"/>
      <c r="Y1573" s="23"/>
      <c r="Z1573" s="4"/>
    </row>
    <row r="1574" spans="1:26" ht="23.25">
      <c r="A1574" s="4"/>
      <c r="B1574" s="57"/>
      <c r="C1574" s="57"/>
      <c r="D1574" s="57"/>
      <c r="E1574" s="57"/>
      <c r="F1574" s="57"/>
      <c r="G1574" s="57"/>
      <c r="H1574" s="57"/>
      <c r="I1574" s="64"/>
      <c r="J1574" s="53"/>
      <c r="K1574" s="54"/>
      <c r="L1574" s="74"/>
      <c r="M1574" s="23"/>
      <c r="N1574" s="74"/>
      <c r="O1574" s="74"/>
      <c r="P1574" s="23"/>
      <c r="Q1574" s="23"/>
      <c r="R1574" s="23"/>
      <c r="S1574" s="74"/>
      <c r="T1574" s="74"/>
      <c r="U1574" s="74"/>
      <c r="V1574" s="23"/>
      <c r="W1574" s="23"/>
      <c r="X1574" s="23"/>
      <c r="Y1574" s="23"/>
      <c r="Z1574" s="4"/>
    </row>
    <row r="1575" spans="1:26" ht="23.25">
      <c r="A1575" s="4"/>
      <c r="B1575" s="65"/>
      <c r="C1575" s="65"/>
      <c r="D1575" s="65"/>
      <c r="E1575" s="65"/>
      <c r="F1575" s="65"/>
      <c r="G1575" s="65"/>
      <c r="H1575" s="65"/>
      <c r="I1575" s="66"/>
      <c r="J1575" s="62"/>
      <c r="K1575" s="63"/>
      <c r="L1575" s="75"/>
      <c r="M1575" s="76"/>
      <c r="N1575" s="75"/>
      <c r="O1575" s="75"/>
      <c r="P1575" s="76"/>
      <c r="Q1575" s="76"/>
      <c r="R1575" s="76"/>
      <c r="S1575" s="75"/>
      <c r="T1575" s="75"/>
      <c r="U1575" s="75"/>
      <c r="V1575" s="76"/>
      <c r="W1575" s="76"/>
      <c r="X1575" s="76"/>
      <c r="Y1575" s="76"/>
      <c r="Z1575" s="4"/>
    </row>
    <row r="1576" spans="1:26" ht="23.25">
      <c r="A1576" s="1"/>
      <c r="B1576" s="1"/>
      <c r="C1576" s="1"/>
      <c r="D1576" s="1"/>
      <c r="E1576" s="1"/>
      <c r="F1576" s="1"/>
      <c r="G1576" s="1"/>
      <c r="H1576" s="2"/>
      <c r="I1576" s="1"/>
      <c r="J1576" s="1"/>
      <c r="K1576" s="1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1"/>
    </row>
    <row r="1621" spans="1:26" ht="23.25">
      <c r="A1621" t="s">
        <v>30</v>
      </c>
      <c r="Z162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7" t="s">
        <v>40</v>
      </c>
      <c r="C65493" s="68"/>
      <c r="D65493" s="68"/>
      <c r="E65493" s="68"/>
      <c r="F65493" s="68"/>
      <c r="G65493" s="68"/>
      <c r="H65493" s="69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42</v>
      </c>
      <c r="X65493" s="13"/>
      <c r="Y65493" s="16"/>
      <c r="Z65493" s="4"/>
    </row>
    <row r="65494" spans="1:26" ht="23.25">
      <c r="A65494" s="4"/>
      <c r="B65494" s="17" t="s">
        <v>41</v>
      </c>
      <c r="C65494" s="18"/>
      <c r="D65494" s="18"/>
      <c r="E65494" s="18"/>
      <c r="F65494" s="18"/>
      <c r="G65494" s="18"/>
      <c r="H65494" s="70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39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4"/>
      <c r="J65498" s="53"/>
      <c r="K65498" s="54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3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4"/>
      <c r="J65499" s="55"/>
      <c r="K65499" s="56"/>
      <c r="L65499" s="74"/>
      <c r="M65499" s="74"/>
      <c r="N65499" s="74"/>
      <c r="O65499" s="74"/>
      <c r="P65499" s="74"/>
      <c r="Q65499" s="74"/>
      <c r="R65499" s="74"/>
      <c r="S65499" s="74"/>
      <c r="T65499" s="74"/>
      <c r="U65499" s="77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4"/>
      <c r="J65500" s="55"/>
      <c r="K65500" s="56"/>
      <c r="L65500" s="74"/>
      <c r="M65500" s="74"/>
      <c r="N65500" s="74"/>
      <c r="O65500" s="74"/>
      <c r="P65500" s="74"/>
      <c r="Q65500" s="74"/>
      <c r="R65500" s="74"/>
      <c r="S65500" s="74"/>
      <c r="T65500" s="74"/>
      <c r="U65500" s="74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4"/>
      <c r="J65501" s="53"/>
      <c r="K65501" s="54"/>
      <c r="L65501" s="74"/>
      <c r="M65501" s="74"/>
      <c r="N65501" s="74"/>
      <c r="O65501" s="74"/>
      <c r="P65501" s="74"/>
      <c r="Q65501" s="23"/>
      <c r="R65501" s="74"/>
      <c r="S65501" s="74"/>
      <c r="T65501" s="74"/>
      <c r="U65501" s="74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4"/>
      <c r="J65502" s="53"/>
      <c r="K65502" s="54"/>
      <c r="L65502" s="74"/>
      <c r="M65502" s="23"/>
      <c r="N65502" s="74"/>
      <c r="O65502" s="74"/>
      <c r="P65502" s="23"/>
      <c r="Q65502" s="23"/>
      <c r="R65502" s="23"/>
      <c r="S65502" s="74"/>
      <c r="T65502" s="74"/>
      <c r="U65502" s="74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4"/>
      <c r="J65503" s="53"/>
      <c r="K65503" s="54"/>
      <c r="L65503" s="74"/>
      <c r="M65503" s="23"/>
      <c r="N65503" s="74"/>
      <c r="O65503" s="74"/>
      <c r="P65503" s="23"/>
      <c r="Q65503" s="23"/>
      <c r="R65503" s="23"/>
      <c r="S65503" s="74"/>
      <c r="T65503" s="74"/>
      <c r="U65503" s="74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4"/>
      <c r="J65504" s="53"/>
      <c r="K65504" s="54"/>
      <c r="L65504" s="74"/>
      <c r="M65504" s="23"/>
      <c r="N65504" s="74"/>
      <c r="O65504" s="74"/>
      <c r="P65504" s="23"/>
      <c r="Q65504" s="23"/>
      <c r="R65504" s="23"/>
      <c r="S65504" s="74"/>
      <c r="T65504" s="74"/>
      <c r="U65504" s="74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4"/>
      <c r="J65505" s="53"/>
      <c r="K65505" s="54"/>
      <c r="L65505" s="74"/>
      <c r="M65505" s="23"/>
      <c r="N65505" s="74"/>
      <c r="O65505" s="74"/>
      <c r="P65505" s="23"/>
      <c r="Q65505" s="23"/>
      <c r="R65505" s="23"/>
      <c r="S65505" s="74"/>
      <c r="T65505" s="74"/>
      <c r="U65505" s="74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4"/>
      <c r="J65506" s="53"/>
      <c r="K65506" s="54"/>
      <c r="L65506" s="74"/>
      <c r="M65506" s="23"/>
      <c r="N65506" s="74"/>
      <c r="O65506" s="74"/>
      <c r="P65506" s="23"/>
      <c r="Q65506" s="23"/>
      <c r="R65506" s="23"/>
      <c r="S65506" s="74"/>
      <c r="T65506" s="74"/>
      <c r="U65506" s="74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4"/>
      <c r="J65507" s="53"/>
      <c r="K65507" s="54"/>
      <c r="L65507" s="74"/>
      <c r="M65507" s="23"/>
      <c r="N65507" s="74"/>
      <c r="O65507" s="74"/>
      <c r="P65507" s="23"/>
      <c r="Q65507" s="23"/>
      <c r="R65507" s="23"/>
      <c r="S65507" s="74"/>
      <c r="T65507" s="74"/>
      <c r="U65507" s="74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4"/>
      <c r="J65508" s="53"/>
      <c r="K65508" s="54"/>
      <c r="L65508" s="74"/>
      <c r="M65508" s="23"/>
      <c r="N65508" s="74"/>
      <c r="O65508" s="74"/>
      <c r="P65508" s="23"/>
      <c r="Q65508" s="23"/>
      <c r="R65508" s="23"/>
      <c r="S65508" s="74"/>
      <c r="T65508" s="74"/>
      <c r="U65508" s="74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4"/>
      <c r="J65509" s="53"/>
      <c r="K65509" s="54"/>
      <c r="L65509" s="74"/>
      <c r="M65509" s="23"/>
      <c r="N65509" s="74"/>
      <c r="O65509" s="74"/>
      <c r="P65509" s="23"/>
      <c r="Q65509" s="23"/>
      <c r="R65509" s="23"/>
      <c r="S65509" s="74"/>
      <c r="T65509" s="74"/>
      <c r="U65509" s="74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4"/>
      <c r="J65510" s="53"/>
      <c r="K65510" s="54"/>
      <c r="L65510" s="74"/>
      <c r="M65510" s="23"/>
      <c r="N65510" s="74"/>
      <c r="O65510" s="74"/>
      <c r="P65510" s="23"/>
      <c r="Q65510" s="23"/>
      <c r="R65510" s="23"/>
      <c r="S65510" s="74"/>
      <c r="T65510" s="74"/>
      <c r="U65510" s="74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4"/>
      <c r="J65511" s="53"/>
      <c r="K65511" s="54"/>
      <c r="L65511" s="74"/>
      <c r="M65511" s="23"/>
      <c r="N65511" s="74"/>
      <c r="O65511" s="74"/>
      <c r="P65511" s="23"/>
      <c r="Q65511" s="23"/>
      <c r="R65511" s="23"/>
      <c r="S65511" s="74"/>
      <c r="T65511" s="74"/>
      <c r="U65511" s="74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4"/>
      <c r="J65512" s="53"/>
      <c r="K65512" s="54"/>
      <c r="L65512" s="74"/>
      <c r="M65512" s="23"/>
      <c r="N65512" s="74"/>
      <c r="O65512" s="74"/>
      <c r="P65512" s="23"/>
      <c r="Q65512" s="23"/>
      <c r="R65512" s="23"/>
      <c r="S65512" s="74"/>
      <c r="T65512" s="74"/>
      <c r="U65512" s="74"/>
      <c r="V65512" s="23"/>
      <c r="W65512" s="23"/>
      <c r="X65512" s="23"/>
      <c r="Y65512" s="23"/>
      <c r="Z65512" s="4"/>
    </row>
    <row r="65513" spans="1:26" ht="23.25">
      <c r="A65513" s="4"/>
      <c r="B65513" s="57"/>
      <c r="C65513" s="58"/>
      <c r="D65513" s="58"/>
      <c r="E65513" s="58"/>
      <c r="F65513" s="58"/>
      <c r="G65513" s="58"/>
      <c r="H65513" s="58"/>
      <c r="I65513" s="53"/>
      <c r="J65513" s="53"/>
      <c r="K65513" s="54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4"/>
      <c r="J65514" s="53"/>
      <c r="K65514" s="54"/>
      <c r="L65514" s="74"/>
      <c r="M65514" s="23"/>
      <c r="N65514" s="74"/>
      <c r="O65514" s="74"/>
      <c r="P65514" s="23"/>
      <c r="Q65514" s="23"/>
      <c r="R65514" s="23"/>
      <c r="S65514" s="74"/>
      <c r="T65514" s="74"/>
      <c r="U65514" s="74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4"/>
      <c r="J65515" s="53"/>
      <c r="K65515" s="54"/>
      <c r="L65515" s="74"/>
      <c r="M65515" s="23"/>
      <c r="N65515" s="74"/>
      <c r="O65515" s="74"/>
      <c r="P65515" s="23"/>
      <c r="Q65515" s="23"/>
      <c r="R65515" s="23"/>
      <c r="S65515" s="74"/>
      <c r="T65515" s="74"/>
      <c r="U65515" s="74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4"/>
      <c r="J65516" s="53"/>
      <c r="K65516" s="54"/>
      <c r="L65516" s="74"/>
      <c r="M65516" s="23"/>
      <c r="N65516" s="74"/>
      <c r="O65516" s="74"/>
      <c r="P65516" s="23"/>
      <c r="Q65516" s="23"/>
      <c r="R65516" s="23"/>
      <c r="S65516" s="74"/>
      <c r="T65516" s="74"/>
      <c r="U65516" s="74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4"/>
      <c r="J65517" s="53"/>
      <c r="K65517" s="54"/>
      <c r="L65517" s="74"/>
      <c r="M65517" s="23"/>
      <c r="N65517" s="74"/>
      <c r="O65517" s="74"/>
      <c r="P65517" s="23"/>
      <c r="Q65517" s="23"/>
      <c r="R65517" s="23"/>
      <c r="S65517" s="74"/>
      <c r="T65517" s="74"/>
      <c r="U65517" s="74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4"/>
      <c r="J65518" s="53"/>
      <c r="K65518" s="54"/>
      <c r="L65518" s="74"/>
      <c r="M65518" s="23"/>
      <c r="N65518" s="74"/>
      <c r="O65518" s="74"/>
      <c r="P65518" s="23"/>
      <c r="Q65518" s="23"/>
      <c r="R65518" s="23"/>
      <c r="S65518" s="74"/>
      <c r="T65518" s="74"/>
      <c r="U65518" s="74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4"/>
      <c r="J65519" s="53"/>
      <c r="K65519" s="54"/>
      <c r="L65519" s="74"/>
      <c r="M65519" s="23"/>
      <c r="N65519" s="74"/>
      <c r="O65519" s="74"/>
      <c r="P65519" s="23"/>
      <c r="Q65519" s="23"/>
      <c r="R65519" s="23"/>
      <c r="S65519" s="74"/>
      <c r="T65519" s="74"/>
      <c r="U65519" s="74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4"/>
      <c r="J65520" s="53"/>
      <c r="K65520" s="54"/>
      <c r="L65520" s="74"/>
      <c r="M65520" s="23"/>
      <c r="N65520" s="74"/>
      <c r="O65520" s="74"/>
      <c r="P65520" s="23"/>
      <c r="Q65520" s="23"/>
      <c r="R65520" s="23"/>
      <c r="S65520" s="74"/>
      <c r="T65520" s="74"/>
      <c r="U65520" s="74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4"/>
      <c r="J65521" s="53"/>
      <c r="K65521" s="54"/>
      <c r="L65521" s="74"/>
      <c r="M65521" s="23"/>
      <c r="N65521" s="74"/>
      <c r="O65521" s="74"/>
      <c r="P65521" s="23"/>
      <c r="Q65521" s="23"/>
      <c r="R65521" s="23"/>
      <c r="S65521" s="74"/>
      <c r="T65521" s="74"/>
      <c r="U65521" s="74"/>
      <c r="V65521" s="23"/>
      <c r="W65521" s="23"/>
      <c r="X65521" s="23"/>
      <c r="Y65521" s="23"/>
      <c r="Z65521" s="4"/>
    </row>
    <row r="65522" spans="1:26" ht="23.25">
      <c r="A65522" s="4"/>
      <c r="B65522" s="57"/>
      <c r="C65522" s="58"/>
      <c r="D65522" s="58"/>
      <c r="E65522" s="58"/>
      <c r="F65522" s="58"/>
      <c r="G65522" s="58"/>
      <c r="H65522" s="58"/>
      <c r="I65522" s="53"/>
      <c r="J65522" s="53"/>
      <c r="K65522" s="54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4"/>
      <c r="J65523" s="53"/>
      <c r="K65523" s="54"/>
      <c r="L65523" s="74"/>
      <c r="M65523" s="23"/>
      <c r="N65523" s="74"/>
      <c r="O65523" s="74"/>
      <c r="P65523" s="23"/>
      <c r="Q65523" s="23"/>
      <c r="R65523" s="23"/>
      <c r="S65523" s="74"/>
      <c r="T65523" s="74"/>
      <c r="U65523" s="74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4"/>
      <c r="J65524" s="53"/>
      <c r="K65524" s="54"/>
      <c r="L65524" s="74"/>
      <c r="M65524" s="23"/>
      <c r="N65524" s="74"/>
      <c r="O65524" s="74"/>
      <c r="P65524" s="23"/>
      <c r="Q65524" s="23"/>
      <c r="R65524" s="23"/>
      <c r="S65524" s="74"/>
      <c r="T65524" s="74"/>
      <c r="U65524" s="74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4"/>
      <c r="J65525" s="53"/>
      <c r="K65525" s="54"/>
      <c r="L65525" s="74"/>
      <c r="M65525" s="23"/>
      <c r="N65525" s="74"/>
      <c r="O65525" s="74"/>
      <c r="P65525" s="23"/>
      <c r="Q65525" s="23"/>
      <c r="R65525" s="23"/>
      <c r="S65525" s="74"/>
      <c r="T65525" s="74"/>
      <c r="U65525" s="74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4"/>
      <c r="J65526" s="53"/>
      <c r="K65526" s="54"/>
      <c r="L65526" s="74"/>
      <c r="M65526" s="23"/>
      <c r="N65526" s="74"/>
      <c r="O65526" s="74"/>
      <c r="P65526" s="23"/>
      <c r="Q65526" s="23"/>
      <c r="R65526" s="23"/>
      <c r="S65526" s="74"/>
      <c r="T65526" s="74"/>
      <c r="U65526" s="74"/>
      <c r="V65526" s="23"/>
      <c r="W65526" s="23"/>
      <c r="X65526" s="23"/>
      <c r="Y65526" s="23"/>
      <c r="Z65526" s="4"/>
    </row>
    <row r="65527" spans="1:26" ht="23.25">
      <c r="A65527" s="4"/>
      <c r="B65527" s="57"/>
      <c r="C65527" s="57"/>
      <c r="D65527" s="57"/>
      <c r="E65527" s="57"/>
      <c r="F65527" s="57"/>
      <c r="G65527" s="57"/>
      <c r="H65527" s="57"/>
      <c r="I65527" s="64"/>
      <c r="J65527" s="53"/>
      <c r="K65527" s="54"/>
      <c r="L65527" s="74"/>
      <c r="M65527" s="23"/>
      <c r="N65527" s="74"/>
      <c r="O65527" s="74"/>
      <c r="P65527" s="23"/>
      <c r="Q65527" s="23"/>
      <c r="R65527" s="23"/>
      <c r="S65527" s="74"/>
      <c r="T65527" s="74"/>
      <c r="U65527" s="74"/>
      <c r="V65527" s="23"/>
      <c r="W65527" s="23"/>
      <c r="X65527" s="23"/>
      <c r="Y65527" s="23"/>
      <c r="Z65527" s="4"/>
    </row>
    <row r="65528" spans="1:26" ht="23.25">
      <c r="A65528" s="4"/>
      <c r="B65528" s="57"/>
      <c r="C65528" s="58"/>
      <c r="D65528" s="58"/>
      <c r="E65528" s="58"/>
      <c r="F65528" s="58"/>
      <c r="G65528" s="58"/>
      <c r="H65528" s="58"/>
      <c r="I65528" s="53"/>
      <c r="J65528" s="53"/>
      <c r="K65528" s="54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7"/>
      <c r="C65529" s="57"/>
      <c r="D65529" s="57"/>
      <c r="E65529" s="57"/>
      <c r="F65529" s="57"/>
      <c r="G65529" s="57"/>
      <c r="H65529" s="57"/>
      <c r="I65529" s="64"/>
      <c r="J65529" s="53"/>
      <c r="K65529" s="54"/>
      <c r="L65529" s="74"/>
      <c r="M65529" s="23"/>
      <c r="N65529" s="74"/>
      <c r="O65529" s="74"/>
      <c r="P65529" s="23"/>
      <c r="Q65529" s="23"/>
      <c r="R65529" s="23"/>
      <c r="S65529" s="74"/>
      <c r="T65529" s="74"/>
      <c r="U65529" s="74"/>
      <c r="V65529" s="23"/>
      <c r="W65529" s="23"/>
      <c r="X65529" s="23"/>
      <c r="Y65529" s="23"/>
      <c r="Z65529" s="4"/>
    </row>
    <row r="65530" spans="1:26" ht="23.25">
      <c r="A65530" s="4"/>
      <c r="B65530" s="57"/>
      <c r="C65530" s="57"/>
      <c r="D65530" s="57"/>
      <c r="E65530" s="57"/>
      <c r="F65530" s="57"/>
      <c r="G65530" s="57"/>
      <c r="H65530" s="57"/>
      <c r="I65530" s="64"/>
      <c r="J65530" s="53"/>
      <c r="K65530" s="54"/>
      <c r="L65530" s="74"/>
      <c r="M65530" s="23"/>
      <c r="N65530" s="74"/>
      <c r="O65530" s="74"/>
      <c r="P65530" s="23"/>
      <c r="Q65530" s="23"/>
      <c r="R65530" s="23"/>
      <c r="S65530" s="74"/>
      <c r="T65530" s="74"/>
      <c r="U65530" s="74"/>
      <c r="V65530" s="23"/>
      <c r="W65530" s="23"/>
      <c r="X65530" s="23"/>
      <c r="Y65530" s="23"/>
      <c r="Z65530" s="4"/>
    </row>
    <row r="65531" spans="1:26" ht="23.25">
      <c r="A65531" s="4"/>
      <c r="B65531" s="57"/>
      <c r="C65531" s="57"/>
      <c r="D65531" s="57"/>
      <c r="E65531" s="57"/>
      <c r="F65531" s="57"/>
      <c r="G65531" s="57"/>
      <c r="H65531" s="57"/>
      <c r="I65531" s="64"/>
      <c r="J65531" s="53"/>
      <c r="K65531" s="54"/>
      <c r="L65531" s="74"/>
      <c r="M65531" s="23"/>
      <c r="N65531" s="74"/>
      <c r="O65531" s="74"/>
      <c r="P65531" s="23"/>
      <c r="Q65531" s="23"/>
      <c r="R65531" s="23"/>
      <c r="S65531" s="74"/>
      <c r="T65531" s="74"/>
      <c r="U65531" s="74"/>
      <c r="V65531" s="23"/>
      <c r="W65531" s="23"/>
      <c r="X65531" s="23"/>
      <c r="Y65531" s="23"/>
      <c r="Z65531" s="4"/>
    </row>
    <row r="65532" spans="1:26" ht="23.25">
      <c r="A65532" s="4"/>
      <c r="B65532" s="57"/>
      <c r="C65532" s="57"/>
      <c r="D65532" s="57"/>
      <c r="E65532" s="57"/>
      <c r="F65532" s="57"/>
      <c r="G65532" s="57"/>
      <c r="H65532" s="57"/>
      <c r="I65532" s="64"/>
      <c r="J65532" s="53"/>
      <c r="K65532" s="54"/>
      <c r="L65532" s="74"/>
      <c r="M65532" s="23"/>
      <c r="N65532" s="74"/>
      <c r="O65532" s="74"/>
      <c r="P65532" s="23"/>
      <c r="Q65532" s="23"/>
      <c r="R65532" s="23"/>
      <c r="S65532" s="74"/>
      <c r="T65532" s="74"/>
      <c r="U65532" s="74"/>
      <c r="V65532" s="23"/>
      <c r="W65532" s="23"/>
      <c r="X65532" s="23"/>
      <c r="Y65532" s="23"/>
      <c r="Z65532" s="4"/>
    </row>
    <row r="65533" spans="1:26" ht="23.25">
      <c r="A65533" s="4"/>
      <c r="B65533" s="57"/>
      <c r="C65533" s="57"/>
      <c r="D65533" s="57"/>
      <c r="E65533" s="57"/>
      <c r="F65533" s="57"/>
      <c r="G65533" s="57"/>
      <c r="H65533" s="57"/>
      <c r="I65533" s="64"/>
      <c r="J65533" s="53"/>
      <c r="K65533" s="54"/>
      <c r="L65533" s="74"/>
      <c r="M65533" s="23"/>
      <c r="N65533" s="74"/>
      <c r="O65533" s="74"/>
      <c r="P65533" s="23"/>
      <c r="Q65533" s="23"/>
      <c r="R65533" s="23"/>
      <c r="S65533" s="74"/>
      <c r="T65533" s="74"/>
      <c r="U65533" s="74"/>
      <c r="V65533" s="23"/>
      <c r="W65533" s="23"/>
      <c r="X65533" s="23"/>
      <c r="Y65533" s="23"/>
      <c r="Z65533" s="4"/>
    </row>
    <row r="65534" spans="1:26" ht="23.25">
      <c r="A65534" s="4"/>
      <c r="B65534" s="57"/>
      <c r="C65534" s="57"/>
      <c r="D65534" s="57"/>
      <c r="E65534" s="57"/>
      <c r="F65534" s="57"/>
      <c r="G65534" s="57"/>
      <c r="H65534" s="57"/>
      <c r="I65534" s="64"/>
      <c r="J65534" s="53"/>
      <c r="K65534" s="54"/>
      <c r="L65534" s="74"/>
      <c r="M65534" s="23"/>
      <c r="N65534" s="74"/>
      <c r="O65534" s="74"/>
      <c r="P65534" s="23"/>
      <c r="Q65534" s="23"/>
      <c r="R65534" s="23"/>
      <c r="S65534" s="74"/>
      <c r="T65534" s="74"/>
      <c r="U65534" s="74"/>
      <c r="V65534" s="23"/>
      <c r="W65534" s="23"/>
      <c r="X65534" s="23"/>
      <c r="Y65534" s="23"/>
      <c r="Z65534" s="4"/>
    </row>
    <row r="65535" spans="1:26" ht="23.25">
      <c r="A65535" s="4"/>
      <c r="B65535" s="65"/>
      <c r="C65535" s="65"/>
      <c r="D65535" s="65"/>
      <c r="E65535" s="65"/>
      <c r="F65535" s="65"/>
      <c r="G65535" s="65"/>
      <c r="H65535" s="65"/>
      <c r="I65535" s="66"/>
      <c r="J65535" s="62"/>
      <c r="K65535" s="63"/>
      <c r="L65535" s="75"/>
      <c r="M65535" s="76"/>
      <c r="N65535" s="75"/>
      <c r="O65535" s="75"/>
      <c r="P65535" s="76"/>
      <c r="Q65535" s="76"/>
      <c r="R65535" s="76"/>
      <c r="S65535" s="75"/>
      <c r="T65535" s="75"/>
      <c r="U65535" s="75"/>
      <c r="V65535" s="76"/>
      <c r="W65535" s="76"/>
      <c r="X65535" s="76"/>
      <c r="Y65535" s="76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7" manualBreakCount="17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2000-05-29T23:32:41Z</cp:lastPrinted>
  <dcterms:created xsi:type="dcterms:W3CDTF">1998-09-03T23:22:53Z</dcterms:created>
  <dcterms:modified xsi:type="dcterms:W3CDTF">2000-06-07T00:08:41Z</dcterms:modified>
  <cp:category/>
  <cp:version/>
  <cp:contentType/>
  <cp:contentStatus/>
</cp:coreProperties>
</file>