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'Hoja1'!$A$1:$Z$1260</definedName>
    <definedName name="FORM">'Hoja1'!$A$65446:$Z$65536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<sst xmlns="http://schemas.openxmlformats.org/spreadsheetml/2006/main" count="2424" uniqueCount="256">
  <si>
    <t>EJERCICIO PROGRAMATICO ECONOMICO DEL GASTO DEVENGADO DEL GOBIERNO FEDERAL</t>
  </si>
  <si>
    <t xml:space="preserve"> D E P E N D E N C I A  :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</si>
  <si>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</si>
  <si>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</si>
  <si>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</si>
  <si>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</si>
  <si>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</si>
  <si>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</si>
  <si>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</si>
  <si>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</si>
  <si>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</si>
  <si>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</si>
  <si>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</si>
  <si>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</si>
  <si>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</si>
  <si>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</si>
  <si>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</si>
  <si>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</si>
  <si>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</si>
  <si>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</si>
  <si>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</si>
  <si>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</si>
  <si>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</si>
  <si>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</si>
  <si>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</si>
  <si>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</si>
  <si>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</si>
  <si>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</si>
  <si>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</si>
  <si>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</si>
  <si>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</si>
  <si>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</si>
  <si>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</si>
  <si>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</si>
  <si>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</si>
  <si>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</si>
  <si>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</si>
  <si>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</si>
  <si>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</si>
  <si>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</si>
  <si>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</si>
  <si>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</si>
  <si>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</si>
  <si>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</si>
  <si>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 xml:space="preserve">  SECRETARIA DE COMERCIO Y FOMENTO INDUSTRIAL</t>
  </si>
  <si>
    <t>TOTAL ORIGINAL</t>
  </si>
  <si>
    <t>TOTAL MODIFICADO</t>
  </si>
  <si>
    <t>TOTAL EJERCIDO</t>
  </si>
  <si>
    <t>PORCENTAJE DE EJERCICIO EJER/ORIG</t>
  </si>
  <si>
    <t>PORCENTAJE DE EJERCICIO EJER/MODIF</t>
  </si>
  <si>
    <t>04</t>
  </si>
  <si>
    <t xml:space="preserve">PROCURACION DE JUSTICIA 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</si>
  <si>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</si>
  <si>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</si>
  <si>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</si>
  <si>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</si>
  <si>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</si>
  <si>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18</t>
  </si>
  <si>
    <t>Programa de Comercio Interior, Abasto y Pro-</t>
  </si>
  <si>
    <t>tección al Consumidor</t>
  </si>
  <si>
    <t xml:space="preserve">  Original </t>
  </si>
  <si>
    <t>408</t>
  </si>
  <si>
    <t>Procurar justicia</t>
  </si>
  <si>
    <t>N000</t>
  </si>
  <si>
    <t>Actividad institucional no asociada a proyectos</t>
  </si>
  <si>
    <t>LAT</t>
  </si>
  <si>
    <t>Procuraduría Federal del Consumidor</t>
  </si>
  <si>
    <t>701</t>
  </si>
  <si>
    <t>Administrar recursos humanos, materiales    y</t>
  </si>
  <si>
    <t>financieros</t>
  </si>
  <si>
    <t>09</t>
  </si>
  <si>
    <t>SEGURIDAD SOCIAL</t>
  </si>
  <si>
    <t>03</t>
  </si>
  <si>
    <t>Seguros</t>
  </si>
  <si>
    <t xml:space="preserve">Programa de Comercio Interior, Abasto y Pro- </t>
  </si>
  <si>
    <t>707</t>
  </si>
  <si>
    <t>Pagar las aportaciones del Gobierno Federal</t>
  </si>
  <si>
    <t>400</t>
  </si>
  <si>
    <t>Subsecretaría de Comercio Interior</t>
  </si>
  <si>
    <t>410</t>
  </si>
  <si>
    <t>Dirección General de Fomento al Comercio In-</t>
  </si>
  <si>
    <t>terior</t>
  </si>
  <si>
    <t>411</t>
  </si>
  <si>
    <t>Dirección General de Abasto</t>
  </si>
  <si>
    <t>412</t>
  </si>
  <si>
    <t>Dirección General de Política de Comercio In-</t>
  </si>
  <si>
    <t>413</t>
  </si>
  <si>
    <t xml:space="preserve">Dirección General del Registro   Mercantil    y </t>
  </si>
  <si>
    <t>Correduría</t>
  </si>
  <si>
    <t>19</t>
  </si>
  <si>
    <t>Exterior</t>
  </si>
  <si>
    <t>100</t>
  </si>
  <si>
    <t>Secretaría</t>
  </si>
  <si>
    <t>103</t>
  </si>
  <si>
    <t>Unidad de Desregulación Económica</t>
  </si>
  <si>
    <t>104</t>
  </si>
  <si>
    <t>Unidad de Contraloría Interna</t>
  </si>
  <si>
    <t>110</t>
  </si>
  <si>
    <t>Dirección General de Asuntos Jurídicos</t>
  </si>
  <si>
    <t>111</t>
  </si>
  <si>
    <t>Dirección General de Comunicación Social</t>
  </si>
  <si>
    <t>200</t>
  </si>
  <si>
    <t>Subsecretaría de Promoción de la Industria   y</t>
  </si>
  <si>
    <t>el Comercio Exterior</t>
  </si>
  <si>
    <t>210</t>
  </si>
  <si>
    <t>Dirección General de Promoción de las Micro,</t>
  </si>
  <si>
    <t>Pequeña y Mediana  Empresas y de Desarro-</t>
  </si>
  <si>
    <t>llo Regional</t>
  </si>
  <si>
    <t>211</t>
  </si>
  <si>
    <t>Dirección General de Promoción Industrial</t>
  </si>
  <si>
    <t>212</t>
  </si>
  <si>
    <t>Dirección General de la Comisión Mixta   para</t>
  </si>
  <si>
    <t>213</t>
  </si>
  <si>
    <t>Dirección General de Promoción Externa</t>
  </si>
  <si>
    <t>300</t>
  </si>
  <si>
    <t>Subsecretaría de Normatividad y Servicios a la</t>
  </si>
  <si>
    <t>Industria y al Comercio Exterior</t>
  </si>
  <si>
    <t>310</t>
  </si>
  <si>
    <t>Unidad de  Prácticas Comerciales  Internacio-</t>
  </si>
  <si>
    <t>nales</t>
  </si>
  <si>
    <t>311</t>
  </si>
  <si>
    <t>Dirección General de Industrias</t>
  </si>
  <si>
    <t>312</t>
  </si>
  <si>
    <t>Dirección General de Normas</t>
  </si>
  <si>
    <t>313</t>
  </si>
  <si>
    <t xml:space="preserve">Dirección  General de  Servicios  al Comercio </t>
  </si>
  <si>
    <t>500</t>
  </si>
  <si>
    <t>Subsecretaría de Negociaciones Comerciales</t>
  </si>
  <si>
    <t>Internacionales</t>
  </si>
  <si>
    <t>510</t>
  </si>
  <si>
    <t>Dirección General de Organismos Comerciales</t>
  </si>
  <si>
    <t>Multilaterales</t>
  </si>
  <si>
    <t>511</t>
  </si>
  <si>
    <t>Dirección General de Consultoría Jurídica   de</t>
  </si>
  <si>
    <t>Negociaciones</t>
  </si>
  <si>
    <t>512</t>
  </si>
  <si>
    <t>Dirección General de Negociaciones de Servi-</t>
  </si>
  <si>
    <t>cios y Europa</t>
  </si>
  <si>
    <t>513</t>
  </si>
  <si>
    <t>Coordinación General de Negociaciones   con</t>
  </si>
  <si>
    <t>América y Acceso al Mercado</t>
  </si>
  <si>
    <t>514</t>
  </si>
  <si>
    <t>Dirección General de Inversión Extranjera</t>
  </si>
  <si>
    <t>600</t>
  </si>
  <si>
    <t>Coordinación General de Minería</t>
  </si>
  <si>
    <t>610</t>
  </si>
  <si>
    <t>Dirección General de Minas</t>
  </si>
  <si>
    <t>611</t>
  </si>
  <si>
    <t>Dirección General de Promoción Minera</t>
  </si>
  <si>
    <t>700</t>
  </si>
  <si>
    <t>Oficialía Mayor</t>
  </si>
  <si>
    <t>710</t>
  </si>
  <si>
    <t>Dirección General de Recursos Humanos</t>
  </si>
  <si>
    <t>711</t>
  </si>
  <si>
    <t>Dirección General de Recursos   Materiales  y</t>
  </si>
  <si>
    <t>Servicios Generales</t>
  </si>
  <si>
    <t>712</t>
  </si>
  <si>
    <t>Dirección General  de Programación,  Organi-</t>
  </si>
  <si>
    <t>zación y Presupuesto</t>
  </si>
  <si>
    <t>713</t>
  </si>
  <si>
    <t>Dirección General de Informática</t>
  </si>
  <si>
    <t>720</t>
  </si>
  <si>
    <t>Coordinación General de Delegaciones Fede-</t>
  </si>
  <si>
    <t>rales</t>
  </si>
  <si>
    <t>17</t>
  </si>
  <si>
    <t>OTROS SERVICIOS  Y  ACTIVIDADES ECO-</t>
  </si>
  <si>
    <t>NOMICAS</t>
  </si>
  <si>
    <t>01</t>
  </si>
  <si>
    <t>Fomento a la Industria y el Comercio</t>
  </si>
  <si>
    <t>101</t>
  </si>
  <si>
    <t xml:space="preserve">Diseñar  políticas  públicas  y  las  estrategias </t>
  </si>
  <si>
    <t>para su implantación</t>
  </si>
  <si>
    <t>201</t>
  </si>
  <si>
    <t>Promover la aplicación  de  políticas  públicas</t>
  </si>
  <si>
    <t>sectoriales</t>
  </si>
  <si>
    <t>LBI</t>
  </si>
  <si>
    <t>Servicio Nacional de Información de Mercados</t>
  </si>
  <si>
    <t xml:space="preserve">Programa  de  Política   Industrial  y Comercio </t>
  </si>
  <si>
    <t>Diseñar  políticas  públicas  y   las estrategias</t>
  </si>
  <si>
    <t>Subsecretaría de Promoción de la  Industria y</t>
  </si>
  <si>
    <t>Subsecretaría de Normatividad y Servicios   a</t>
  </si>
  <si>
    <t>la Industria y al Comercio Exterior</t>
  </si>
  <si>
    <t>A00</t>
  </si>
  <si>
    <t>Comisión Federal de Competencia</t>
  </si>
  <si>
    <t>K8V</t>
  </si>
  <si>
    <t>Instituto Mexicano de la Propiedad Industrial</t>
  </si>
  <si>
    <t>Pequeña   y   Mediana   Empresas   y   de De-</t>
  </si>
  <si>
    <t>sarrollo Regional</t>
  </si>
  <si>
    <t xml:space="preserve">Dirección General de Promoción Externa </t>
  </si>
  <si>
    <t>Unidad  de  Prácticas Comerciales Internacio-</t>
  </si>
  <si>
    <t xml:space="preserve">Dirección  General   de Servicios al Comercio </t>
  </si>
  <si>
    <t>202</t>
  </si>
  <si>
    <t>Promover las actividades económicas del país</t>
  </si>
  <si>
    <t>K2H</t>
  </si>
  <si>
    <t>Centro Nacional de Metrología</t>
  </si>
  <si>
    <t>K2M</t>
  </si>
  <si>
    <t>Consejo de Recursos Minerales</t>
  </si>
  <si>
    <t>K001</t>
  </si>
  <si>
    <t>Exploración  geológica-minera  integral y geo-</t>
  </si>
  <si>
    <t>química 1/</t>
  </si>
  <si>
    <t>K002</t>
  </si>
  <si>
    <t>Cartas temáticas 1/</t>
  </si>
  <si>
    <t>K003</t>
  </si>
  <si>
    <t>Cartografía aeromagnética 1/</t>
  </si>
  <si>
    <t>K004</t>
  </si>
  <si>
    <t>Digitalización y edición de cartas 1/</t>
  </si>
  <si>
    <t>K005</t>
  </si>
  <si>
    <t>Estudios geológicos evaluativos 1/</t>
  </si>
  <si>
    <t>204</t>
  </si>
  <si>
    <t>Coordinar y promover las relaciones del país a</t>
  </si>
  <si>
    <t>nivel internacional</t>
  </si>
  <si>
    <t>Dirección General de Negociaciones de  Ser-</t>
  </si>
  <si>
    <t>vicios y Europa</t>
  </si>
  <si>
    <t>Coordinación General  de  Negociaciones con</t>
  </si>
  <si>
    <t xml:space="preserve">Administrar  recursos  humanos,  materiales y </t>
  </si>
  <si>
    <t>Dirección Geneal de  Recursos  Materiales  y</t>
  </si>
  <si>
    <t>Dirección  General  de Programación, Organi-</t>
  </si>
  <si>
    <t>702</t>
  </si>
  <si>
    <t>Administrar  los recursos  informáticos para el</t>
  </si>
  <si>
    <t>desarrollo de las actividades sustantivas</t>
  </si>
  <si>
    <t>703</t>
  </si>
  <si>
    <t>Capacitar y formar servidores públicos</t>
  </si>
  <si>
    <t>708</t>
  </si>
  <si>
    <t>Prever el pago de los incrementos  por  servi-</t>
  </si>
  <si>
    <t>cios personales</t>
  </si>
  <si>
    <t>Dirección General  de  Programación, Organi-</t>
  </si>
  <si>
    <t>1/ Proyectos incorporados durante el ejercicio, de acuerdo al oficio No. 311-A.-6658.</t>
  </si>
  <si>
    <t>Programa  de  Política  Industrial y  Comercio</t>
  </si>
  <si>
    <t xml:space="preserve">la Promoción de las Exportaciones </t>
  </si>
  <si>
    <t>HOJA   2    DE   28   .</t>
  </si>
  <si>
    <t>HOJA   3    DE   28   .</t>
  </si>
  <si>
    <t>HOJA   4    DE   28   .</t>
  </si>
  <si>
    <t>HOJA   5    DE   28   .</t>
  </si>
  <si>
    <t>HOJA   6    DE   28   .</t>
  </si>
  <si>
    <t>HOJA   7    DE   28   .</t>
  </si>
  <si>
    <t>HOJA   8    DE   28   .</t>
  </si>
  <si>
    <t>HOJA   9    DE   28   .</t>
  </si>
  <si>
    <t>HOJA   10   DE   28   .</t>
  </si>
  <si>
    <t>HOJA   11   DE   28   .</t>
  </si>
  <si>
    <t>HOJA   12   DE   28   .</t>
  </si>
  <si>
    <t>HOJA   13   DE   28   .</t>
  </si>
  <si>
    <t>HOJA   14   DE   28   .</t>
  </si>
  <si>
    <t>HOJA   15   DE   28   .</t>
  </si>
  <si>
    <t>HOJA   16   DE   28   .</t>
  </si>
  <si>
    <t>HOJA   17   DE   28   .</t>
  </si>
  <si>
    <t>HOJA   18   DE   28   .</t>
  </si>
  <si>
    <t>HOJA   19   DE   28   .</t>
  </si>
  <si>
    <t>HOJA   20   DE   28   .</t>
  </si>
  <si>
    <t>HOJA   21   DE   28   .</t>
  </si>
  <si>
    <t>HOJA   22   DE   28   .</t>
  </si>
  <si>
    <t>HOJA   23   DE   28   .</t>
  </si>
  <si>
    <t>HOJA   24   DE   28   .</t>
  </si>
  <si>
    <t>HOJA   25   DE   28   .</t>
  </si>
  <si>
    <t>HOJA   26   DE   28   .</t>
  </si>
  <si>
    <t>HOJA   27   DE   28   .</t>
  </si>
  <si>
    <t>HOJA   28   DE   28  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</si>
</sst>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9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1</v>
      </c>
      <c r="C5" s="8"/>
      <c r="D5" s="8"/>
      <c r="E5" s="8"/>
      <c r="F5" s="8"/>
      <c r="G5" s="8" t="s">
        <v>44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41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2</v>
      </c>
      <c r="M7" s="13"/>
      <c r="N7" s="13"/>
      <c r="O7" s="13"/>
      <c r="P7" s="13"/>
      <c r="Q7" s="13"/>
      <c r="R7" s="14" t="s">
        <v>3</v>
      </c>
      <c r="S7" s="13"/>
      <c r="T7" s="13"/>
      <c r="U7" s="13"/>
      <c r="V7" s="15"/>
      <c r="W7" s="13" t="s">
        <v>43</v>
      </c>
      <c r="X7" s="13"/>
      <c r="Y7" s="16"/>
      <c r="Z7" s="4"/>
    </row>
    <row r="8" spans="1:26" ht="23.25">
      <c r="A8" s="4"/>
      <c r="B8" s="17" t="s">
        <v>42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4</v>
      </c>
      <c r="P8" s="26"/>
      <c r="Q8" s="27"/>
      <c r="R8" s="28" t="s">
        <v>4</v>
      </c>
      <c r="S8" s="24"/>
      <c r="T8" s="22"/>
      <c r="U8" s="29"/>
      <c r="V8" s="27"/>
      <c r="W8" s="27"/>
      <c r="X8" s="30" t="s">
        <v>5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6</v>
      </c>
      <c r="K9" s="21"/>
      <c r="L9" s="34" t="s">
        <v>7</v>
      </c>
      <c r="M9" s="35" t="s">
        <v>8</v>
      </c>
      <c r="N9" s="36" t="s">
        <v>7</v>
      </c>
      <c r="O9" s="34" t="s">
        <v>9</v>
      </c>
      <c r="P9" s="26" t="s">
        <v>10</v>
      </c>
      <c r="Q9" s="23"/>
      <c r="R9" s="37" t="s">
        <v>9</v>
      </c>
      <c r="S9" s="35" t="s">
        <v>11</v>
      </c>
      <c r="T9" s="34" t="s">
        <v>12</v>
      </c>
      <c r="U9" s="29" t="s">
        <v>13</v>
      </c>
      <c r="V9" s="27"/>
      <c r="W9" s="27"/>
      <c r="X9" s="27"/>
      <c r="Y9" s="35"/>
      <c r="Z9" s="4"/>
    </row>
    <row r="10" spans="1:26" ht="23.25">
      <c r="A10" s="4"/>
      <c r="B10" s="38" t="s">
        <v>32</v>
      </c>
      <c r="C10" s="38" t="s">
        <v>33</v>
      </c>
      <c r="D10" s="38" t="s">
        <v>34</v>
      </c>
      <c r="E10" s="38" t="s">
        <v>35</v>
      </c>
      <c r="F10" s="38" t="s">
        <v>36</v>
      </c>
      <c r="G10" s="38" t="s">
        <v>37</v>
      </c>
      <c r="H10" s="38" t="s">
        <v>40</v>
      </c>
      <c r="I10" s="19"/>
      <c r="J10" s="39"/>
      <c r="K10" s="21"/>
      <c r="L10" s="34" t="s">
        <v>14</v>
      </c>
      <c r="M10" s="35" t="s">
        <v>15</v>
      </c>
      <c r="N10" s="36" t="s">
        <v>16</v>
      </c>
      <c r="O10" s="34" t="s">
        <v>17</v>
      </c>
      <c r="P10" s="26" t="s">
        <v>18</v>
      </c>
      <c r="Q10" s="35" t="s">
        <v>19</v>
      </c>
      <c r="R10" s="37" t="s">
        <v>17</v>
      </c>
      <c r="S10" s="35" t="s">
        <v>20</v>
      </c>
      <c r="T10" s="34" t="s">
        <v>21</v>
      </c>
      <c r="U10" s="29" t="s">
        <v>22</v>
      </c>
      <c r="V10" s="26" t="s">
        <v>19</v>
      </c>
      <c r="W10" s="26" t="s">
        <v>23</v>
      </c>
      <c r="X10" s="26" t="s">
        <v>24</v>
      </c>
      <c r="Y10" s="35" t="s">
        <v>25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26</v>
      </c>
      <c r="P11" s="47"/>
      <c r="Q11" s="48"/>
      <c r="R11" s="49" t="s">
        <v>26</v>
      </c>
      <c r="S11" s="44" t="s">
        <v>27</v>
      </c>
      <c r="T11" s="43"/>
      <c r="U11" s="50" t="s">
        <v>28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45</v>
      </c>
      <c r="K13" s="56"/>
      <c r="L13" s="79">
        <f aca="true" t="shared" si="0" ref="L13:P15">L20+L87+L490</f>
        <v>711683.7000000001</v>
      </c>
      <c r="M13" s="79">
        <f t="shared" si="0"/>
        <v>22499.300000000003</v>
      </c>
      <c r="N13" s="79">
        <f t="shared" si="0"/>
        <v>398508.8</v>
      </c>
      <c r="O13" s="79">
        <f t="shared" si="0"/>
        <v>790933</v>
      </c>
      <c r="P13" s="79">
        <f t="shared" si="0"/>
        <v>99000</v>
      </c>
      <c r="Q13" s="79">
        <f>SUM(L13:P13)</f>
        <v>2022624.8</v>
      </c>
      <c r="R13" s="79">
        <f aca="true" t="shared" si="1" ref="R13:U15">R20+R87+R490</f>
        <v>42500</v>
      </c>
      <c r="S13" s="79">
        <f t="shared" si="1"/>
        <v>29915.9</v>
      </c>
      <c r="T13" s="79">
        <f t="shared" si="1"/>
        <v>19748.7</v>
      </c>
      <c r="U13" s="74">
        <f t="shared" si="1"/>
        <v>0</v>
      </c>
      <c r="V13" s="79">
        <f>SUM(R13:U13)</f>
        <v>92164.59999999999</v>
      </c>
      <c r="W13" s="79">
        <f>Q13+V13</f>
        <v>2114789.4</v>
      </c>
      <c r="X13" s="79">
        <f>Q13/W13*100</f>
        <v>95.64190174208363</v>
      </c>
      <c r="Y13" s="79">
        <f>V13/W13*100</f>
        <v>4.358098257916367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46</v>
      </c>
      <c r="K14" s="56"/>
      <c r="L14" s="79">
        <f t="shared" si="0"/>
        <v>800503.1000000001</v>
      </c>
      <c r="M14" s="79">
        <f t="shared" si="0"/>
        <v>21822</v>
      </c>
      <c r="N14" s="79">
        <f t="shared" si="0"/>
        <v>333882.8</v>
      </c>
      <c r="O14" s="79">
        <f t="shared" si="0"/>
        <v>962354.5999999999</v>
      </c>
      <c r="P14" s="74">
        <f t="shared" si="0"/>
        <v>0</v>
      </c>
      <c r="Q14" s="79">
        <f>SUM(L14:P14)</f>
        <v>2118562.5</v>
      </c>
      <c r="R14" s="79">
        <f t="shared" si="1"/>
        <v>155581.5</v>
      </c>
      <c r="S14" s="79">
        <f t="shared" si="1"/>
        <v>42458.8</v>
      </c>
      <c r="T14" s="79">
        <f t="shared" si="1"/>
        <v>18715.9</v>
      </c>
      <c r="U14" s="74">
        <f t="shared" si="1"/>
        <v>0</v>
      </c>
      <c r="V14" s="80">
        <f>SUM(R14:U14)</f>
        <v>216756.19999999998</v>
      </c>
      <c r="W14" s="80">
        <f>Q14+V14</f>
        <v>2335318.7</v>
      </c>
      <c r="X14" s="80">
        <f>Q14/W14*100</f>
        <v>90.71834606557125</v>
      </c>
      <c r="Y14" s="80">
        <f>V14/W14*100</f>
        <v>9.281653934428734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47</v>
      </c>
      <c r="K15" s="56"/>
      <c r="L15" s="79">
        <f t="shared" si="0"/>
        <v>783922.9</v>
      </c>
      <c r="M15" s="79">
        <f t="shared" si="0"/>
        <v>19714.300000000003</v>
      </c>
      <c r="N15" s="79">
        <f t="shared" si="0"/>
        <v>315853.19999999995</v>
      </c>
      <c r="O15" s="79">
        <f t="shared" si="0"/>
        <v>951182.2</v>
      </c>
      <c r="P15" s="74">
        <f t="shared" si="0"/>
        <v>0</v>
      </c>
      <c r="Q15" s="79">
        <f>SUM(L15:P15)</f>
        <v>2070672.5999999999</v>
      </c>
      <c r="R15" s="79">
        <f t="shared" si="1"/>
        <v>140484.1</v>
      </c>
      <c r="S15" s="79">
        <f t="shared" si="1"/>
        <v>37651.7</v>
      </c>
      <c r="T15" s="79">
        <f t="shared" si="1"/>
        <v>18373.4</v>
      </c>
      <c r="U15" s="74">
        <f t="shared" si="1"/>
        <v>0</v>
      </c>
      <c r="V15" s="80">
        <f>SUM(R15:U15)</f>
        <v>196509.19999999998</v>
      </c>
      <c r="W15" s="80">
        <f>Q15+V15</f>
        <v>2267181.8</v>
      </c>
      <c r="X15" s="80">
        <f>Q15/W15*100</f>
        <v>91.33244629963066</v>
      </c>
      <c r="Y15" s="80">
        <f>V15/W15*100</f>
        <v>8.66755370036933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48</v>
      </c>
      <c r="K16" s="56"/>
      <c r="L16" s="79">
        <f aca="true" t="shared" si="2" ref="L16:W16">L15/L13*100</f>
        <v>110.15046431441382</v>
      </c>
      <c r="M16" s="79">
        <f t="shared" si="2"/>
        <v>87.62183712382163</v>
      </c>
      <c r="N16" s="79">
        <f t="shared" si="2"/>
        <v>79.25877671961071</v>
      </c>
      <c r="O16" s="79">
        <f t="shared" si="2"/>
        <v>120.26078062237889</v>
      </c>
      <c r="P16" s="74">
        <f t="shared" si="2"/>
        <v>0</v>
      </c>
      <c r="Q16" s="79">
        <f t="shared" si="2"/>
        <v>102.37551719923536</v>
      </c>
      <c r="R16" s="79">
        <f t="shared" si="2"/>
        <v>330.5508235294118</v>
      </c>
      <c r="S16" s="79">
        <f t="shared" si="2"/>
        <v>125.85848996687379</v>
      </c>
      <c r="T16" s="79">
        <f t="shared" si="2"/>
        <v>93.0359973061518</v>
      </c>
      <c r="U16" s="74"/>
      <c r="V16" s="80">
        <f t="shared" si="2"/>
        <v>213.21548620620067</v>
      </c>
      <c r="W16" s="80">
        <f t="shared" si="2"/>
        <v>107.20603195760296</v>
      </c>
      <c r="X16" s="23"/>
      <c r="Y16" s="23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49</v>
      </c>
      <c r="K17" s="56"/>
      <c r="L17" s="79">
        <f aca="true" t="shared" si="3" ref="L17:W17">L15/L14*100</f>
        <v>97.9287775400245</v>
      </c>
      <c r="M17" s="79">
        <f t="shared" si="3"/>
        <v>90.34139858858035</v>
      </c>
      <c r="N17" s="79">
        <f t="shared" si="3"/>
        <v>94.6000213248481</v>
      </c>
      <c r="O17" s="79">
        <f t="shared" si="3"/>
        <v>98.83905579086961</v>
      </c>
      <c r="P17" s="74"/>
      <c r="Q17" s="79">
        <f t="shared" si="3"/>
        <v>97.7395096911231</v>
      </c>
      <c r="R17" s="79">
        <f t="shared" si="3"/>
        <v>90.29614703547658</v>
      </c>
      <c r="S17" s="79">
        <f t="shared" si="3"/>
        <v>88.67820098542586</v>
      </c>
      <c r="T17" s="79">
        <f t="shared" si="3"/>
        <v>98.17000518275904</v>
      </c>
      <c r="U17" s="74"/>
      <c r="V17" s="80">
        <f t="shared" si="3"/>
        <v>90.65909072035771</v>
      </c>
      <c r="W17" s="80">
        <f t="shared" si="3"/>
        <v>97.08232970514901</v>
      </c>
      <c r="X17" s="23"/>
      <c r="Y17" s="23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3"/>
      <c r="W18" s="23"/>
      <c r="X18" s="23"/>
      <c r="Y18" s="23"/>
      <c r="Z18" s="22"/>
    </row>
    <row r="19" spans="1:26" ht="23.25">
      <c r="A19" s="4"/>
      <c r="B19" s="51" t="s">
        <v>50</v>
      </c>
      <c r="C19" s="51"/>
      <c r="D19" s="51"/>
      <c r="E19" s="51"/>
      <c r="F19" s="51"/>
      <c r="G19" s="51"/>
      <c r="H19" s="51"/>
      <c r="I19" s="52"/>
      <c r="J19" s="55" t="s">
        <v>51</v>
      </c>
      <c r="K19" s="5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52</v>
      </c>
      <c r="K20" s="56"/>
      <c r="L20" s="74">
        <f aca="true" t="shared" si="4" ref="L20:P22">L28</f>
        <v>0</v>
      </c>
      <c r="M20" s="74">
        <f t="shared" si="4"/>
        <v>0</v>
      </c>
      <c r="N20" s="74">
        <f t="shared" si="4"/>
        <v>0</v>
      </c>
      <c r="O20" s="74">
        <f t="shared" si="4"/>
        <v>297541.4</v>
      </c>
      <c r="P20" s="74">
        <f t="shared" si="4"/>
        <v>0</v>
      </c>
      <c r="Q20" s="74">
        <f>SUM(L20:P20)</f>
        <v>297541.4</v>
      </c>
      <c r="R20" s="74">
        <f aca="true" t="shared" si="5" ref="R20:U22">R28</f>
        <v>0</v>
      </c>
      <c r="S20" s="74">
        <f t="shared" si="5"/>
        <v>0</v>
      </c>
      <c r="T20" s="74">
        <f t="shared" si="5"/>
        <v>0</v>
      </c>
      <c r="U20" s="74">
        <f t="shared" si="5"/>
        <v>0</v>
      </c>
      <c r="V20" s="23">
        <f>SUM(R20:U20)</f>
        <v>0</v>
      </c>
      <c r="W20" s="23">
        <f>Q20+V20</f>
        <v>297541.4</v>
      </c>
      <c r="X20" s="23">
        <f>Q20/W20*100</f>
        <v>100</v>
      </c>
      <c r="Y20" s="23">
        <f>V20/W20*100</f>
        <v>0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53</v>
      </c>
      <c r="K21" s="56"/>
      <c r="L21" s="74">
        <f t="shared" si="4"/>
        <v>0</v>
      </c>
      <c r="M21" s="74">
        <f t="shared" si="4"/>
        <v>0</v>
      </c>
      <c r="N21" s="74">
        <f t="shared" si="4"/>
        <v>0</v>
      </c>
      <c r="O21" s="74">
        <f t="shared" si="4"/>
        <v>373777.39999999997</v>
      </c>
      <c r="P21" s="74">
        <f t="shared" si="4"/>
        <v>0</v>
      </c>
      <c r="Q21" s="74">
        <f>SUM(L21:P21)</f>
        <v>373777.39999999997</v>
      </c>
      <c r="R21" s="74">
        <f t="shared" si="5"/>
        <v>12073</v>
      </c>
      <c r="S21" s="74">
        <f t="shared" si="5"/>
        <v>0</v>
      </c>
      <c r="T21" s="74">
        <f t="shared" si="5"/>
        <v>0</v>
      </c>
      <c r="U21" s="74">
        <f t="shared" si="5"/>
        <v>0</v>
      </c>
      <c r="V21" s="23">
        <f>SUM(R21:U21)</f>
        <v>12073</v>
      </c>
      <c r="W21" s="23">
        <f>Q21+V21</f>
        <v>385850.39999999997</v>
      </c>
      <c r="X21" s="23">
        <f>Q21/W21*100</f>
        <v>96.87106712860736</v>
      </c>
      <c r="Y21" s="23">
        <f>V21/W21*100</f>
        <v>3.1289328713926436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54</v>
      </c>
      <c r="K22" s="54"/>
      <c r="L22" s="74">
        <f t="shared" si="4"/>
        <v>0</v>
      </c>
      <c r="M22" s="74">
        <f t="shared" si="4"/>
        <v>0</v>
      </c>
      <c r="N22" s="74">
        <f t="shared" si="4"/>
        <v>0</v>
      </c>
      <c r="O22" s="74">
        <f t="shared" si="4"/>
        <v>373703.3</v>
      </c>
      <c r="P22" s="74">
        <f t="shared" si="4"/>
        <v>0</v>
      </c>
      <c r="Q22" s="23">
        <f>SUM(L22:P22)</f>
        <v>373703.3</v>
      </c>
      <c r="R22" s="74">
        <f t="shared" si="5"/>
        <v>10173.6</v>
      </c>
      <c r="S22" s="74">
        <f t="shared" si="5"/>
        <v>0</v>
      </c>
      <c r="T22" s="74">
        <f t="shared" si="5"/>
        <v>0</v>
      </c>
      <c r="U22" s="74">
        <f t="shared" si="5"/>
        <v>0</v>
      </c>
      <c r="V22" s="23">
        <f>SUM(R22:U22)</f>
        <v>10173.6</v>
      </c>
      <c r="W22" s="23">
        <f>Q22+V22</f>
        <v>383876.89999999997</v>
      </c>
      <c r="X22" s="23">
        <f>Q22/W22*100</f>
        <v>97.3497754097733</v>
      </c>
      <c r="Y22" s="23">
        <f>V22/W22*100</f>
        <v>2.6502245902267108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55</v>
      </c>
      <c r="K23" s="54"/>
      <c r="L23" s="74"/>
      <c r="M23" s="23"/>
      <c r="N23" s="74"/>
      <c r="O23" s="74">
        <f>O22/O20*100</f>
        <v>125.59707657489008</v>
      </c>
      <c r="P23" s="23"/>
      <c r="Q23" s="23">
        <f>Q22/Q20*100</f>
        <v>125.59707657489008</v>
      </c>
      <c r="R23" s="23"/>
      <c r="S23" s="74"/>
      <c r="T23" s="74"/>
      <c r="U23" s="74"/>
      <c r="V23" s="23"/>
      <c r="W23" s="23">
        <f>W22/W20*100</f>
        <v>129.0162982361446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56</v>
      </c>
      <c r="K24" s="54"/>
      <c r="L24" s="74"/>
      <c r="M24" s="23"/>
      <c r="N24" s="74"/>
      <c r="O24" s="74">
        <f>O22/O21*100</f>
        <v>99.98017536640793</v>
      </c>
      <c r="P24" s="23"/>
      <c r="Q24" s="23">
        <f aca="true" t="shared" si="6" ref="Q24:W24">Q22/Q21*100</f>
        <v>99.98017536640793</v>
      </c>
      <c r="R24" s="23">
        <f t="shared" si="6"/>
        <v>84.26737347800878</v>
      </c>
      <c r="S24" s="74"/>
      <c r="T24" s="74"/>
      <c r="U24" s="74"/>
      <c r="V24" s="23">
        <f t="shared" si="6"/>
        <v>84.26737347800878</v>
      </c>
      <c r="W24" s="23">
        <f t="shared" si="6"/>
        <v>99.48853234310499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4"/>
      <c r="M25" s="23"/>
      <c r="N25" s="74"/>
      <c r="O25" s="74"/>
      <c r="P25" s="23"/>
      <c r="Q25" s="23"/>
      <c r="R25" s="23"/>
      <c r="S25" s="74"/>
      <c r="T25" s="74"/>
      <c r="U25" s="74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51" t="s">
        <v>57</v>
      </c>
      <c r="E26" s="51"/>
      <c r="F26" s="51"/>
      <c r="G26" s="51"/>
      <c r="H26" s="51"/>
      <c r="I26" s="52"/>
      <c r="J26" s="53" t="s">
        <v>58</v>
      </c>
      <c r="K26" s="54"/>
      <c r="L26" s="74"/>
      <c r="M26" s="23"/>
      <c r="N26" s="74"/>
      <c r="O26" s="74"/>
      <c r="P26" s="23"/>
      <c r="Q26" s="23"/>
      <c r="R26" s="23"/>
      <c r="S26" s="74"/>
      <c r="T26" s="74"/>
      <c r="U26" s="74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59</v>
      </c>
      <c r="K27" s="54"/>
      <c r="L27" s="74"/>
      <c r="M27" s="23"/>
      <c r="N27" s="74"/>
      <c r="O27" s="74"/>
      <c r="P27" s="23"/>
      <c r="Q27" s="23"/>
      <c r="R27" s="23"/>
      <c r="S27" s="74"/>
      <c r="T27" s="74"/>
      <c r="U27" s="74"/>
      <c r="V27" s="23"/>
      <c r="W27" s="23"/>
      <c r="X27" s="23"/>
      <c r="Y27" s="23"/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3" t="s">
        <v>60</v>
      </c>
      <c r="K28" s="54"/>
      <c r="L28" s="21">
        <f aca="true" t="shared" si="7" ref="L28:P30">L35+L66</f>
        <v>0</v>
      </c>
      <c r="M28" s="21">
        <f t="shared" si="7"/>
        <v>0</v>
      </c>
      <c r="N28" s="21">
        <f t="shared" si="7"/>
        <v>0</v>
      </c>
      <c r="O28" s="21">
        <f t="shared" si="7"/>
        <v>297541.4</v>
      </c>
      <c r="P28" s="21">
        <f t="shared" si="7"/>
        <v>0</v>
      </c>
      <c r="Q28" s="21">
        <f>SUM(L28:P28)</f>
        <v>297541.4</v>
      </c>
      <c r="R28" s="21">
        <f aca="true" t="shared" si="8" ref="R28:U30">R35+R66</f>
        <v>0</v>
      </c>
      <c r="S28" s="21">
        <f t="shared" si="8"/>
        <v>0</v>
      </c>
      <c r="T28" s="21">
        <f t="shared" si="8"/>
        <v>0</v>
      </c>
      <c r="U28" s="21">
        <f t="shared" si="8"/>
        <v>0</v>
      </c>
      <c r="V28" s="21">
        <f>SUM(R28:U28)</f>
        <v>0</v>
      </c>
      <c r="W28" s="21">
        <f>Q28+V28</f>
        <v>297541.4</v>
      </c>
      <c r="X28" s="21">
        <f>Q28/W28*100</f>
        <v>100</v>
      </c>
      <c r="Y28" s="21">
        <f>V28/W28*100</f>
        <v>0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53</v>
      </c>
      <c r="K29" s="54"/>
      <c r="L29" s="74">
        <f t="shared" si="7"/>
        <v>0</v>
      </c>
      <c r="M29" s="23">
        <f t="shared" si="7"/>
        <v>0</v>
      </c>
      <c r="N29" s="74">
        <f t="shared" si="7"/>
        <v>0</v>
      </c>
      <c r="O29" s="74">
        <f t="shared" si="7"/>
        <v>373777.39999999997</v>
      </c>
      <c r="P29" s="23">
        <f t="shared" si="7"/>
        <v>0</v>
      </c>
      <c r="Q29" s="23">
        <f>SUM(L29:P29)</f>
        <v>373777.39999999997</v>
      </c>
      <c r="R29" s="23">
        <f t="shared" si="8"/>
        <v>12073</v>
      </c>
      <c r="S29" s="74">
        <f t="shared" si="8"/>
        <v>0</v>
      </c>
      <c r="T29" s="74">
        <f t="shared" si="8"/>
        <v>0</v>
      </c>
      <c r="U29" s="74">
        <f t="shared" si="8"/>
        <v>0</v>
      </c>
      <c r="V29" s="23">
        <f>SUM(R29:U29)</f>
        <v>12073</v>
      </c>
      <c r="W29" s="23">
        <f>Q29+V29</f>
        <v>385850.39999999997</v>
      </c>
      <c r="X29" s="23">
        <f>Q29/W29*100</f>
        <v>96.87106712860736</v>
      </c>
      <c r="Y29" s="23">
        <f>V29/W29*100</f>
        <v>3.1289328713926436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54</v>
      </c>
      <c r="K30" s="54"/>
      <c r="L30" s="74">
        <f t="shared" si="7"/>
        <v>0</v>
      </c>
      <c r="M30" s="23">
        <f t="shared" si="7"/>
        <v>0</v>
      </c>
      <c r="N30" s="74">
        <f t="shared" si="7"/>
        <v>0</v>
      </c>
      <c r="O30" s="74">
        <f t="shared" si="7"/>
        <v>373703.3</v>
      </c>
      <c r="P30" s="23">
        <f t="shared" si="7"/>
        <v>0</v>
      </c>
      <c r="Q30" s="23">
        <f>SUM(L30:P30)</f>
        <v>373703.3</v>
      </c>
      <c r="R30" s="23">
        <f t="shared" si="8"/>
        <v>10173.6</v>
      </c>
      <c r="S30" s="74">
        <f t="shared" si="8"/>
        <v>0</v>
      </c>
      <c r="T30" s="74">
        <f t="shared" si="8"/>
        <v>0</v>
      </c>
      <c r="U30" s="74">
        <f t="shared" si="8"/>
        <v>0</v>
      </c>
      <c r="V30" s="23">
        <f>SUM(R30:U30)</f>
        <v>10173.6</v>
      </c>
      <c r="W30" s="23">
        <f>Q30+V30</f>
        <v>383876.89999999997</v>
      </c>
      <c r="X30" s="23">
        <f>Q30/W30*100</f>
        <v>97.3497754097733</v>
      </c>
      <c r="Y30" s="23">
        <f>V30/W30*100</f>
        <v>2.6502245902267108</v>
      </c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55</v>
      </c>
      <c r="K31" s="54"/>
      <c r="L31" s="74"/>
      <c r="M31" s="23"/>
      <c r="N31" s="74"/>
      <c r="O31" s="74">
        <f>O30/O28*100</f>
        <v>125.59707657489008</v>
      </c>
      <c r="P31" s="23"/>
      <c r="Q31" s="23">
        <f>Q30/Q28*100</f>
        <v>125.59707657489008</v>
      </c>
      <c r="R31" s="23"/>
      <c r="S31" s="74"/>
      <c r="T31" s="74"/>
      <c r="U31" s="74"/>
      <c r="V31" s="23"/>
      <c r="W31" s="23">
        <f>W30/W28*100</f>
        <v>129.0162982361446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 t="s">
        <v>56</v>
      </c>
      <c r="K32" s="54"/>
      <c r="L32" s="74"/>
      <c r="M32" s="23"/>
      <c r="N32" s="74"/>
      <c r="O32" s="74">
        <f>O30/O29*100</f>
        <v>99.98017536640793</v>
      </c>
      <c r="P32" s="23"/>
      <c r="Q32" s="23">
        <f>Q30/Q29*100</f>
        <v>99.98017536640793</v>
      </c>
      <c r="R32" s="23">
        <f>R30/R29*100</f>
        <v>84.26737347800878</v>
      </c>
      <c r="S32" s="74"/>
      <c r="T32" s="74"/>
      <c r="U32" s="74"/>
      <c r="V32" s="23">
        <f>V30/V29*100</f>
        <v>84.26737347800878</v>
      </c>
      <c r="W32" s="23">
        <f>W30/W29*100</f>
        <v>99.48853234310499</v>
      </c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/>
      <c r="G33" s="51"/>
      <c r="H33" s="51"/>
      <c r="I33" s="52"/>
      <c r="J33" s="53"/>
      <c r="K33" s="54"/>
      <c r="L33" s="74"/>
      <c r="M33" s="23"/>
      <c r="N33" s="74"/>
      <c r="O33" s="74"/>
      <c r="P33" s="23"/>
      <c r="Q33" s="23"/>
      <c r="R33" s="23"/>
      <c r="S33" s="74"/>
      <c r="T33" s="74"/>
      <c r="U33" s="74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 t="s">
        <v>61</v>
      </c>
      <c r="G34" s="51"/>
      <c r="H34" s="51"/>
      <c r="I34" s="52"/>
      <c r="J34" s="53" t="s">
        <v>62</v>
      </c>
      <c r="K34" s="54"/>
      <c r="L34" s="74"/>
      <c r="M34" s="23"/>
      <c r="N34" s="74"/>
      <c r="O34" s="74"/>
      <c r="P34" s="23"/>
      <c r="Q34" s="23"/>
      <c r="R34" s="23"/>
      <c r="S34" s="74"/>
      <c r="T34" s="74"/>
      <c r="U34" s="74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3" t="s">
        <v>52</v>
      </c>
      <c r="K35" s="54"/>
      <c r="L35" s="74">
        <f>L42</f>
        <v>0</v>
      </c>
      <c r="M35" s="23">
        <f>M42</f>
        <v>0</v>
      </c>
      <c r="N35" s="74">
        <f>N42</f>
        <v>0</v>
      </c>
      <c r="O35" s="74">
        <f>O42</f>
        <v>238660.4</v>
      </c>
      <c r="P35" s="23">
        <f>P42</f>
        <v>0</v>
      </c>
      <c r="Q35" s="23">
        <f>SUM(L35:P35)</f>
        <v>238660.4</v>
      </c>
      <c r="R35" s="23">
        <f aca="true" t="shared" si="9" ref="R35:U37">R42</f>
        <v>0</v>
      </c>
      <c r="S35" s="74">
        <f t="shared" si="9"/>
        <v>0</v>
      </c>
      <c r="T35" s="74">
        <f t="shared" si="9"/>
        <v>0</v>
      </c>
      <c r="U35" s="74">
        <f t="shared" si="9"/>
        <v>0</v>
      </c>
      <c r="V35" s="23">
        <f>SUM(R35:U35)</f>
        <v>0</v>
      </c>
      <c r="W35" s="23">
        <f>Q35+V35</f>
        <v>238660.4</v>
      </c>
      <c r="X35" s="23">
        <f>Q35/W35*100</f>
        <v>100</v>
      </c>
      <c r="Y35" s="23">
        <f>V35/W35*100</f>
        <v>0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53</v>
      </c>
      <c r="K36" s="54"/>
      <c r="L36" s="74">
        <f>L43</f>
        <v>0</v>
      </c>
      <c r="M36" s="23">
        <f aca="true" t="shared" si="10" ref="M36:P37">M43</f>
        <v>0</v>
      </c>
      <c r="N36" s="74">
        <f t="shared" si="10"/>
        <v>0</v>
      </c>
      <c r="O36" s="74">
        <f t="shared" si="10"/>
        <v>305158.1</v>
      </c>
      <c r="P36" s="23">
        <f t="shared" si="10"/>
        <v>0</v>
      </c>
      <c r="Q36" s="23">
        <f>SUM(L36:P36)</f>
        <v>305158.1</v>
      </c>
      <c r="R36" s="23">
        <f t="shared" si="9"/>
        <v>12073</v>
      </c>
      <c r="S36" s="74">
        <f t="shared" si="9"/>
        <v>0</v>
      </c>
      <c r="T36" s="74">
        <f t="shared" si="9"/>
        <v>0</v>
      </c>
      <c r="U36" s="74">
        <f t="shared" si="9"/>
        <v>0</v>
      </c>
      <c r="V36" s="23">
        <f>SUM(R36:U36)</f>
        <v>12073</v>
      </c>
      <c r="W36" s="23">
        <f>Q36+V36</f>
        <v>317231.1</v>
      </c>
      <c r="X36" s="23">
        <f>Q36/W36*100</f>
        <v>96.19425712043996</v>
      </c>
      <c r="Y36" s="23">
        <f>V36/W36*100</f>
        <v>3.805742879560044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54</v>
      </c>
      <c r="K37" s="54"/>
      <c r="L37" s="21">
        <f>L44</f>
        <v>0</v>
      </c>
      <c r="M37" s="21">
        <f t="shared" si="10"/>
        <v>0</v>
      </c>
      <c r="N37" s="21">
        <f t="shared" si="10"/>
        <v>0</v>
      </c>
      <c r="O37" s="21">
        <f t="shared" si="10"/>
        <v>305084</v>
      </c>
      <c r="P37" s="21">
        <f t="shared" si="10"/>
        <v>0</v>
      </c>
      <c r="Q37" s="21">
        <f>SUM(L37:P37)</f>
        <v>305084</v>
      </c>
      <c r="R37" s="21">
        <f t="shared" si="9"/>
        <v>10173.6</v>
      </c>
      <c r="S37" s="21">
        <f t="shared" si="9"/>
        <v>0</v>
      </c>
      <c r="T37" s="21">
        <f t="shared" si="9"/>
        <v>0</v>
      </c>
      <c r="U37" s="21">
        <f t="shared" si="9"/>
        <v>0</v>
      </c>
      <c r="V37" s="21">
        <f>SUM(R37:U37)</f>
        <v>10173.6</v>
      </c>
      <c r="W37" s="21">
        <f>Q37+V37</f>
        <v>315257.6</v>
      </c>
      <c r="X37" s="21">
        <f>Q37/W37*100</f>
        <v>96.7729247447167</v>
      </c>
      <c r="Y37" s="21">
        <f>V37/W37*100</f>
        <v>3.2270752552832986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55</v>
      </c>
      <c r="K38" s="54"/>
      <c r="L38" s="74"/>
      <c r="M38" s="23"/>
      <c r="N38" s="74"/>
      <c r="O38" s="74">
        <f>O37/O35*100</f>
        <v>127.83184809880484</v>
      </c>
      <c r="P38" s="23"/>
      <c r="Q38" s="23">
        <f>Q37/Q35*100</f>
        <v>127.83184809880484</v>
      </c>
      <c r="R38" s="23"/>
      <c r="S38" s="74"/>
      <c r="T38" s="74"/>
      <c r="U38" s="74"/>
      <c r="V38" s="23"/>
      <c r="W38" s="23">
        <f>W37/W35*100</f>
        <v>132.09464159114793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 t="s">
        <v>56</v>
      </c>
      <c r="K39" s="54"/>
      <c r="L39" s="74"/>
      <c r="M39" s="23"/>
      <c r="N39" s="74"/>
      <c r="O39" s="74">
        <f>O37/O36*100</f>
        <v>99.97571750512276</v>
      </c>
      <c r="P39" s="23"/>
      <c r="Q39" s="23">
        <f>Q37/Q36*100</f>
        <v>99.97571750512276</v>
      </c>
      <c r="R39" s="23">
        <f>R37/R36*100</f>
        <v>84.26737347800878</v>
      </c>
      <c r="S39" s="74"/>
      <c r="T39" s="74"/>
      <c r="U39" s="74"/>
      <c r="V39" s="23">
        <f>V37/V36*100</f>
        <v>84.26737347800878</v>
      </c>
      <c r="W39" s="23">
        <f>W37/W36*100</f>
        <v>99.37789832081407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52"/>
      <c r="J40" s="53"/>
      <c r="K40" s="54"/>
      <c r="L40" s="74"/>
      <c r="M40" s="23"/>
      <c r="N40" s="74"/>
      <c r="O40" s="74"/>
      <c r="P40" s="23"/>
      <c r="Q40" s="23"/>
      <c r="R40" s="23"/>
      <c r="S40" s="74"/>
      <c r="T40" s="74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 t="s">
        <v>63</v>
      </c>
      <c r="H41" s="51"/>
      <c r="I41" s="52"/>
      <c r="J41" s="53" t="s">
        <v>64</v>
      </c>
      <c r="K41" s="54"/>
      <c r="L41" s="74"/>
      <c r="M41" s="23"/>
      <c r="N41" s="74"/>
      <c r="O41" s="74"/>
      <c r="P41" s="23"/>
      <c r="Q41" s="23"/>
      <c r="R41" s="23"/>
      <c r="S41" s="74"/>
      <c r="T41" s="74"/>
      <c r="U41" s="74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3" t="s">
        <v>52</v>
      </c>
      <c r="K42" s="54"/>
      <c r="L42" s="74">
        <f>L58</f>
        <v>0</v>
      </c>
      <c r="M42" s="23">
        <f>M58</f>
        <v>0</v>
      </c>
      <c r="N42" s="74">
        <f>N58</f>
        <v>0</v>
      </c>
      <c r="O42" s="74">
        <f>O58</f>
        <v>238660.4</v>
      </c>
      <c r="P42" s="23">
        <f>P58</f>
        <v>0</v>
      </c>
      <c r="Q42" s="23">
        <f>SUM(L42:P42)</f>
        <v>238660.4</v>
      </c>
      <c r="R42" s="23">
        <f aca="true" t="shared" si="11" ref="R42:U44">R58</f>
        <v>0</v>
      </c>
      <c r="S42" s="74">
        <f t="shared" si="11"/>
        <v>0</v>
      </c>
      <c r="T42" s="74">
        <f t="shared" si="11"/>
        <v>0</v>
      </c>
      <c r="U42" s="74">
        <f t="shared" si="11"/>
        <v>0</v>
      </c>
      <c r="V42" s="23">
        <f>SUM(R42:U42)</f>
        <v>0</v>
      </c>
      <c r="W42" s="23">
        <f>Q42+V42</f>
        <v>238660.4</v>
      </c>
      <c r="X42" s="23">
        <f>Q42/W42*100</f>
        <v>100</v>
      </c>
      <c r="Y42" s="23">
        <f>V42/W42*100</f>
        <v>0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3" t="s">
        <v>53</v>
      </c>
      <c r="K43" s="54"/>
      <c r="L43" s="74">
        <f>L59</f>
        <v>0</v>
      </c>
      <c r="M43" s="23">
        <f aca="true" t="shared" si="12" ref="M43:P44">M59</f>
        <v>0</v>
      </c>
      <c r="N43" s="74">
        <f t="shared" si="12"/>
        <v>0</v>
      </c>
      <c r="O43" s="74">
        <f t="shared" si="12"/>
        <v>305158.1</v>
      </c>
      <c r="P43" s="23">
        <f t="shared" si="12"/>
        <v>0</v>
      </c>
      <c r="Q43" s="23">
        <f>SUM(L43:P43)</f>
        <v>305158.1</v>
      </c>
      <c r="R43" s="23">
        <f t="shared" si="11"/>
        <v>12073</v>
      </c>
      <c r="S43" s="74">
        <f t="shared" si="11"/>
        <v>0</v>
      </c>
      <c r="T43" s="74">
        <f t="shared" si="11"/>
        <v>0</v>
      </c>
      <c r="U43" s="74">
        <f t="shared" si="11"/>
        <v>0</v>
      </c>
      <c r="V43" s="23">
        <f>SUM(R43:U43)</f>
        <v>12073</v>
      </c>
      <c r="W43" s="23">
        <f>Q43+V43</f>
        <v>317231.1</v>
      </c>
      <c r="X43" s="23">
        <f>Q43/W43*100</f>
        <v>96.19425712043996</v>
      </c>
      <c r="Y43" s="23">
        <f>V43/W43*100</f>
        <v>3.805742879560044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54</v>
      </c>
      <c r="K44" s="54"/>
      <c r="L44" s="74">
        <f>L60</f>
        <v>0</v>
      </c>
      <c r="M44" s="23">
        <f t="shared" si="12"/>
        <v>0</v>
      </c>
      <c r="N44" s="74">
        <f t="shared" si="12"/>
        <v>0</v>
      </c>
      <c r="O44" s="74">
        <f t="shared" si="12"/>
        <v>305084</v>
      </c>
      <c r="P44" s="23">
        <f t="shared" si="12"/>
        <v>0</v>
      </c>
      <c r="Q44" s="23">
        <f>SUM(L44:P44)</f>
        <v>305084</v>
      </c>
      <c r="R44" s="23">
        <f t="shared" si="11"/>
        <v>10173.6</v>
      </c>
      <c r="S44" s="74">
        <f t="shared" si="11"/>
        <v>0</v>
      </c>
      <c r="T44" s="74">
        <f t="shared" si="11"/>
        <v>0</v>
      </c>
      <c r="U44" s="74">
        <f t="shared" si="11"/>
        <v>0</v>
      </c>
      <c r="V44" s="23">
        <f>SUM(R44:U44)</f>
        <v>10173.6</v>
      </c>
      <c r="W44" s="23">
        <f>Q44+V44</f>
        <v>315257.6</v>
      </c>
      <c r="X44" s="23">
        <f>Q44/W44*100</f>
        <v>96.7729247447167</v>
      </c>
      <c r="Y44" s="23">
        <f>V44/W44*100</f>
        <v>3.2270752552832986</v>
      </c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75"/>
      <c r="M45" s="76"/>
      <c r="N45" s="75"/>
      <c r="O45" s="75"/>
      <c r="P45" s="76"/>
      <c r="Q45" s="76"/>
      <c r="R45" s="76"/>
      <c r="S45" s="75"/>
      <c r="T45" s="75"/>
      <c r="U45" s="75"/>
      <c r="V45" s="76"/>
      <c r="W45" s="76"/>
      <c r="X45" s="76"/>
      <c r="Y45" s="76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229</v>
      </c>
      <c r="Z47" s="4"/>
    </row>
    <row r="48" spans="1:26" ht="23.25">
      <c r="A48" s="4"/>
      <c r="B48" s="67" t="s">
        <v>41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2</v>
      </c>
      <c r="M48" s="13"/>
      <c r="N48" s="13"/>
      <c r="O48" s="13"/>
      <c r="P48" s="13"/>
      <c r="Q48" s="13"/>
      <c r="R48" s="14" t="s">
        <v>3</v>
      </c>
      <c r="S48" s="13"/>
      <c r="T48" s="13"/>
      <c r="U48" s="13"/>
      <c r="V48" s="15"/>
      <c r="W48" s="13" t="s">
        <v>43</v>
      </c>
      <c r="X48" s="13"/>
      <c r="Y48" s="16"/>
      <c r="Z48" s="4"/>
    </row>
    <row r="49" spans="1:26" ht="23.25">
      <c r="A49" s="4"/>
      <c r="B49" s="17" t="s">
        <v>42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4</v>
      </c>
      <c r="P49" s="26"/>
      <c r="Q49" s="27"/>
      <c r="R49" s="28" t="s">
        <v>4</v>
      </c>
      <c r="S49" s="24"/>
      <c r="T49" s="22"/>
      <c r="U49" s="29"/>
      <c r="V49" s="27"/>
      <c r="W49" s="27"/>
      <c r="X49" s="30" t="s">
        <v>5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6</v>
      </c>
      <c r="K50" s="21"/>
      <c r="L50" s="34" t="s">
        <v>7</v>
      </c>
      <c r="M50" s="35" t="s">
        <v>8</v>
      </c>
      <c r="N50" s="36" t="s">
        <v>7</v>
      </c>
      <c r="O50" s="34" t="s">
        <v>9</v>
      </c>
      <c r="P50" s="26" t="s">
        <v>10</v>
      </c>
      <c r="Q50" s="23"/>
      <c r="R50" s="37" t="s">
        <v>9</v>
      </c>
      <c r="S50" s="35" t="s">
        <v>11</v>
      </c>
      <c r="T50" s="34" t="s">
        <v>12</v>
      </c>
      <c r="U50" s="29" t="s">
        <v>13</v>
      </c>
      <c r="V50" s="27"/>
      <c r="W50" s="27"/>
      <c r="X50" s="27"/>
      <c r="Y50" s="35"/>
      <c r="Z50" s="4"/>
    </row>
    <row r="51" spans="1:26" ht="23.25">
      <c r="A51" s="4"/>
      <c r="B51" s="38" t="s">
        <v>32</v>
      </c>
      <c r="C51" s="38" t="s">
        <v>33</v>
      </c>
      <c r="D51" s="38" t="s">
        <v>34</v>
      </c>
      <c r="E51" s="38" t="s">
        <v>35</v>
      </c>
      <c r="F51" s="38" t="s">
        <v>36</v>
      </c>
      <c r="G51" s="38" t="s">
        <v>37</v>
      </c>
      <c r="H51" s="38" t="s">
        <v>40</v>
      </c>
      <c r="I51" s="19"/>
      <c r="J51" s="39"/>
      <c r="K51" s="21"/>
      <c r="L51" s="34" t="s">
        <v>14</v>
      </c>
      <c r="M51" s="35" t="s">
        <v>15</v>
      </c>
      <c r="N51" s="36" t="s">
        <v>16</v>
      </c>
      <c r="O51" s="34" t="s">
        <v>17</v>
      </c>
      <c r="P51" s="26" t="s">
        <v>18</v>
      </c>
      <c r="Q51" s="35" t="s">
        <v>19</v>
      </c>
      <c r="R51" s="37" t="s">
        <v>17</v>
      </c>
      <c r="S51" s="35" t="s">
        <v>20</v>
      </c>
      <c r="T51" s="34" t="s">
        <v>21</v>
      </c>
      <c r="U51" s="29" t="s">
        <v>22</v>
      </c>
      <c r="V51" s="26" t="s">
        <v>19</v>
      </c>
      <c r="W51" s="26" t="s">
        <v>23</v>
      </c>
      <c r="X51" s="26" t="s">
        <v>24</v>
      </c>
      <c r="Y51" s="35" t="s">
        <v>25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26</v>
      </c>
      <c r="P52" s="47"/>
      <c r="Q52" s="48"/>
      <c r="R52" s="49" t="s">
        <v>26</v>
      </c>
      <c r="S52" s="44" t="s">
        <v>27</v>
      </c>
      <c r="T52" s="43"/>
      <c r="U52" s="50" t="s">
        <v>28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50</v>
      </c>
      <c r="C54" s="51"/>
      <c r="D54" s="51" t="s">
        <v>57</v>
      </c>
      <c r="E54" s="51"/>
      <c r="F54" s="51" t="s">
        <v>61</v>
      </c>
      <c r="G54" s="51" t="s">
        <v>63</v>
      </c>
      <c r="H54" s="51"/>
      <c r="I54" s="64"/>
      <c r="J54" s="55" t="s">
        <v>55</v>
      </c>
      <c r="K54" s="56"/>
      <c r="L54" s="74"/>
      <c r="M54" s="74"/>
      <c r="N54" s="74"/>
      <c r="O54" s="74">
        <f>O44/O42*100</f>
        <v>127.83184809880484</v>
      </c>
      <c r="P54" s="74"/>
      <c r="Q54" s="74">
        <f>Q44/Q42*100</f>
        <v>127.83184809880484</v>
      </c>
      <c r="R54" s="74"/>
      <c r="S54" s="74"/>
      <c r="T54" s="74"/>
      <c r="U54" s="77"/>
      <c r="V54" s="23"/>
      <c r="W54" s="23">
        <f>W44/W42*100</f>
        <v>132.09464159114793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 t="s">
        <v>56</v>
      </c>
      <c r="K55" s="56"/>
      <c r="L55" s="74"/>
      <c r="M55" s="74"/>
      <c r="N55" s="74"/>
      <c r="O55" s="74">
        <f aca="true" t="shared" si="13" ref="O55:W55">O44/O43*100</f>
        <v>99.97571750512276</v>
      </c>
      <c r="P55" s="74"/>
      <c r="Q55" s="74">
        <f t="shared" si="13"/>
        <v>99.97571750512276</v>
      </c>
      <c r="R55" s="74">
        <f t="shared" si="13"/>
        <v>84.26737347800878</v>
      </c>
      <c r="S55" s="74"/>
      <c r="T55" s="74"/>
      <c r="U55" s="74"/>
      <c r="V55" s="23">
        <f t="shared" si="13"/>
        <v>84.26737347800878</v>
      </c>
      <c r="W55" s="23">
        <f t="shared" si="13"/>
        <v>99.37789832081407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4"/>
      <c r="J56" s="53"/>
      <c r="K56" s="54"/>
      <c r="L56" s="74"/>
      <c r="M56" s="74"/>
      <c r="N56" s="74"/>
      <c r="O56" s="74"/>
      <c r="P56" s="74"/>
      <c r="Q56" s="23"/>
      <c r="R56" s="74"/>
      <c r="S56" s="74"/>
      <c r="T56" s="74"/>
      <c r="U56" s="74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 t="s">
        <v>65</v>
      </c>
      <c r="I57" s="64"/>
      <c r="J57" s="53" t="s">
        <v>66</v>
      </c>
      <c r="K57" s="54"/>
      <c r="L57" s="74"/>
      <c r="M57" s="23"/>
      <c r="N57" s="74"/>
      <c r="O57" s="74"/>
      <c r="P57" s="23"/>
      <c r="Q57" s="23"/>
      <c r="R57" s="23"/>
      <c r="S57" s="74"/>
      <c r="T57" s="74"/>
      <c r="U57" s="74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52</v>
      </c>
      <c r="K58" s="54"/>
      <c r="L58" s="74"/>
      <c r="M58" s="23"/>
      <c r="N58" s="74"/>
      <c r="O58" s="74">
        <v>238660.4</v>
      </c>
      <c r="P58" s="23"/>
      <c r="Q58" s="23">
        <f>SUM(L58:P58)</f>
        <v>238660.4</v>
      </c>
      <c r="R58" s="23"/>
      <c r="S58" s="74"/>
      <c r="T58" s="74"/>
      <c r="U58" s="74"/>
      <c r="V58" s="23">
        <f>SUM(R58:U58)</f>
        <v>0</v>
      </c>
      <c r="W58" s="23">
        <f>Q58+V58</f>
        <v>238660.4</v>
      </c>
      <c r="X58" s="23">
        <f>Q58/W58*100</f>
        <v>100</v>
      </c>
      <c r="Y58" s="23">
        <f>V58/W58*100</f>
        <v>0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53</v>
      </c>
      <c r="K59" s="54"/>
      <c r="L59" s="74"/>
      <c r="M59" s="23"/>
      <c r="N59" s="74"/>
      <c r="O59" s="74">
        <v>305158.1</v>
      </c>
      <c r="P59" s="23"/>
      <c r="Q59" s="23">
        <f>SUM(L59:P59)</f>
        <v>305158.1</v>
      </c>
      <c r="R59" s="23">
        <v>12073</v>
      </c>
      <c r="S59" s="74"/>
      <c r="T59" s="74"/>
      <c r="U59" s="74"/>
      <c r="V59" s="23">
        <f>SUM(R59:U59)</f>
        <v>12073</v>
      </c>
      <c r="W59" s="23">
        <f>Q59+V59</f>
        <v>317231.1</v>
      </c>
      <c r="X59" s="23">
        <f>Q59/W59*100</f>
        <v>96.19425712043996</v>
      </c>
      <c r="Y59" s="23">
        <f>V59/W59*100</f>
        <v>3.805742879560044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54</v>
      </c>
      <c r="K60" s="54"/>
      <c r="L60" s="74"/>
      <c r="M60" s="23"/>
      <c r="N60" s="74"/>
      <c r="O60" s="74">
        <v>305084</v>
      </c>
      <c r="P60" s="23"/>
      <c r="Q60" s="23">
        <f>SUM(L60:P60)</f>
        <v>305084</v>
      </c>
      <c r="R60" s="23">
        <v>10173.6</v>
      </c>
      <c r="S60" s="74"/>
      <c r="T60" s="74"/>
      <c r="U60" s="74"/>
      <c r="V60" s="23">
        <f>SUM(R60:U60)</f>
        <v>10173.6</v>
      </c>
      <c r="W60" s="23">
        <f>Q60+V60</f>
        <v>315257.6</v>
      </c>
      <c r="X60" s="23">
        <f>Q60/W60*100</f>
        <v>96.7729247447167</v>
      </c>
      <c r="Y60" s="23">
        <f>V60/W60*100</f>
        <v>3.2270752552832986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55</v>
      </c>
      <c r="K61" s="54"/>
      <c r="L61" s="74"/>
      <c r="M61" s="23"/>
      <c r="N61" s="74"/>
      <c r="O61" s="74">
        <f>O60/O58*100</f>
        <v>127.83184809880484</v>
      </c>
      <c r="P61" s="23"/>
      <c r="Q61" s="23">
        <f>Q60/Q58*100</f>
        <v>127.83184809880484</v>
      </c>
      <c r="R61" s="23"/>
      <c r="S61" s="74"/>
      <c r="T61" s="74"/>
      <c r="U61" s="74"/>
      <c r="V61" s="23"/>
      <c r="W61" s="23">
        <f>W60/W58*100</f>
        <v>132.09464159114793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56</v>
      </c>
      <c r="K62" s="54"/>
      <c r="L62" s="74"/>
      <c r="M62" s="23"/>
      <c r="N62" s="74"/>
      <c r="O62" s="74">
        <f aca="true" t="shared" si="14" ref="O62:W62">O60/O59*100</f>
        <v>99.97571750512276</v>
      </c>
      <c r="P62" s="23"/>
      <c r="Q62" s="23">
        <f t="shared" si="14"/>
        <v>99.97571750512276</v>
      </c>
      <c r="R62" s="23">
        <f t="shared" si="14"/>
        <v>84.26737347800878</v>
      </c>
      <c r="S62" s="74"/>
      <c r="T62" s="74"/>
      <c r="U62" s="74"/>
      <c r="V62" s="23">
        <f t="shared" si="14"/>
        <v>84.26737347800878</v>
      </c>
      <c r="W62" s="23">
        <f t="shared" si="14"/>
        <v>99.37789832081407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/>
      <c r="K63" s="54"/>
      <c r="L63" s="74"/>
      <c r="M63" s="23"/>
      <c r="N63" s="74"/>
      <c r="O63" s="74"/>
      <c r="P63" s="23"/>
      <c r="Q63" s="23"/>
      <c r="R63" s="23"/>
      <c r="S63" s="74"/>
      <c r="T63" s="74"/>
      <c r="U63" s="74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 t="s">
        <v>67</v>
      </c>
      <c r="G64" s="51"/>
      <c r="H64" s="51"/>
      <c r="I64" s="64"/>
      <c r="J64" s="53" t="s">
        <v>68</v>
      </c>
      <c r="K64" s="54"/>
      <c r="L64" s="74"/>
      <c r="M64" s="23"/>
      <c r="N64" s="74"/>
      <c r="O64" s="74"/>
      <c r="P64" s="23"/>
      <c r="Q64" s="23"/>
      <c r="R64" s="23"/>
      <c r="S64" s="74"/>
      <c r="T64" s="74"/>
      <c r="U64" s="74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4"/>
      <c r="J65" s="53" t="s">
        <v>69</v>
      </c>
      <c r="K65" s="54"/>
      <c r="L65" s="74"/>
      <c r="M65" s="23"/>
      <c r="N65" s="74"/>
      <c r="O65" s="74"/>
      <c r="P65" s="23"/>
      <c r="Q65" s="23"/>
      <c r="R65" s="23"/>
      <c r="S65" s="74"/>
      <c r="T65" s="74"/>
      <c r="U65" s="74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52</v>
      </c>
      <c r="K66" s="54"/>
      <c r="L66" s="74">
        <f>L73</f>
        <v>0</v>
      </c>
      <c r="M66" s="23">
        <f>M73</f>
        <v>0</v>
      </c>
      <c r="N66" s="74">
        <f>N73</f>
        <v>0</v>
      </c>
      <c r="O66" s="74">
        <f>O73</f>
        <v>58881</v>
      </c>
      <c r="P66" s="23">
        <f>P73</f>
        <v>0</v>
      </c>
      <c r="Q66" s="23">
        <f>SUM(L66:P66)</f>
        <v>58881</v>
      </c>
      <c r="R66" s="23">
        <f aca="true" t="shared" si="15" ref="R66:U68">R73</f>
        <v>0</v>
      </c>
      <c r="S66" s="74">
        <f t="shared" si="15"/>
        <v>0</v>
      </c>
      <c r="T66" s="74">
        <f t="shared" si="15"/>
        <v>0</v>
      </c>
      <c r="U66" s="74">
        <f t="shared" si="15"/>
        <v>0</v>
      </c>
      <c r="V66" s="23">
        <f>SUM(R66:U66)</f>
        <v>0</v>
      </c>
      <c r="W66" s="23">
        <f>Q66+V66</f>
        <v>58881</v>
      </c>
      <c r="X66" s="23">
        <f>Q66/W66*100</f>
        <v>100</v>
      </c>
      <c r="Y66" s="23">
        <f>V66/W66*100</f>
        <v>0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53</v>
      </c>
      <c r="K67" s="54"/>
      <c r="L67" s="74">
        <f>L74</f>
        <v>0</v>
      </c>
      <c r="M67" s="23">
        <f aca="true" t="shared" si="16" ref="M67:P68">M74</f>
        <v>0</v>
      </c>
      <c r="N67" s="74">
        <f t="shared" si="16"/>
        <v>0</v>
      </c>
      <c r="O67" s="74">
        <f t="shared" si="16"/>
        <v>68619.3</v>
      </c>
      <c r="P67" s="23">
        <f t="shared" si="16"/>
        <v>0</v>
      </c>
      <c r="Q67" s="23">
        <f>SUM(L67:P67)</f>
        <v>68619.3</v>
      </c>
      <c r="R67" s="23">
        <f t="shared" si="15"/>
        <v>0</v>
      </c>
      <c r="S67" s="74">
        <f t="shared" si="15"/>
        <v>0</v>
      </c>
      <c r="T67" s="74">
        <f t="shared" si="15"/>
        <v>0</v>
      </c>
      <c r="U67" s="74">
        <f t="shared" si="15"/>
        <v>0</v>
      </c>
      <c r="V67" s="23">
        <f>SUM(R67:U67)</f>
        <v>0</v>
      </c>
      <c r="W67" s="23">
        <f>Q67+V67</f>
        <v>68619.3</v>
      </c>
      <c r="X67" s="23">
        <f>Q67/W67*100</f>
        <v>100</v>
      </c>
      <c r="Y67" s="23">
        <f>V67/W67*100</f>
        <v>0</v>
      </c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54</v>
      </c>
      <c r="K68" s="54"/>
      <c r="L68" s="21">
        <f>L75</f>
        <v>0</v>
      </c>
      <c r="M68" s="21">
        <f t="shared" si="16"/>
        <v>0</v>
      </c>
      <c r="N68" s="21">
        <f t="shared" si="16"/>
        <v>0</v>
      </c>
      <c r="O68" s="21">
        <f t="shared" si="16"/>
        <v>68619.3</v>
      </c>
      <c r="P68" s="21">
        <f t="shared" si="16"/>
        <v>0</v>
      </c>
      <c r="Q68" s="21">
        <f>SUM(L68:P68)</f>
        <v>68619.3</v>
      </c>
      <c r="R68" s="21">
        <f t="shared" si="15"/>
        <v>0</v>
      </c>
      <c r="S68" s="21">
        <f t="shared" si="15"/>
        <v>0</v>
      </c>
      <c r="T68" s="21">
        <f t="shared" si="15"/>
        <v>0</v>
      </c>
      <c r="U68" s="21">
        <f t="shared" si="15"/>
        <v>0</v>
      </c>
      <c r="V68" s="21">
        <f>SUM(R68:U68)</f>
        <v>0</v>
      </c>
      <c r="W68" s="21">
        <f>Q68+V68</f>
        <v>68619.3</v>
      </c>
      <c r="X68" s="21">
        <f>Q68/W68*100</f>
        <v>100</v>
      </c>
      <c r="Y68" s="21">
        <f>V68/W68*100</f>
        <v>0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55</v>
      </c>
      <c r="K69" s="54"/>
      <c r="L69" s="74"/>
      <c r="M69" s="23"/>
      <c r="N69" s="74"/>
      <c r="O69" s="74">
        <f>O68/O66*100</f>
        <v>116.5389514444388</v>
      </c>
      <c r="P69" s="23"/>
      <c r="Q69" s="23">
        <f>Q68/Q66*100</f>
        <v>116.5389514444388</v>
      </c>
      <c r="R69" s="23"/>
      <c r="S69" s="74"/>
      <c r="T69" s="74"/>
      <c r="U69" s="74"/>
      <c r="V69" s="23"/>
      <c r="W69" s="23">
        <f>W68/W66*100</f>
        <v>116.5389514444388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 t="s">
        <v>56</v>
      </c>
      <c r="K70" s="54"/>
      <c r="L70" s="74"/>
      <c r="M70" s="23"/>
      <c r="N70" s="74"/>
      <c r="O70" s="74">
        <f>O68/O67*100</f>
        <v>100</v>
      </c>
      <c r="P70" s="23"/>
      <c r="Q70" s="23">
        <f>Q68/Q67*100</f>
        <v>100</v>
      </c>
      <c r="R70" s="23"/>
      <c r="S70" s="74"/>
      <c r="T70" s="74"/>
      <c r="U70" s="74"/>
      <c r="V70" s="23"/>
      <c r="W70" s="23">
        <f>W68/W67*100</f>
        <v>100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4"/>
      <c r="J71" s="53"/>
      <c r="K71" s="54"/>
      <c r="L71" s="74"/>
      <c r="M71" s="23"/>
      <c r="N71" s="74"/>
      <c r="O71" s="74"/>
      <c r="P71" s="23"/>
      <c r="Q71" s="23"/>
      <c r="R71" s="23"/>
      <c r="S71" s="74"/>
      <c r="T71" s="74"/>
      <c r="U71" s="74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 t="s">
        <v>63</v>
      </c>
      <c r="H72" s="51"/>
      <c r="I72" s="64"/>
      <c r="J72" s="53" t="s">
        <v>64</v>
      </c>
      <c r="K72" s="54"/>
      <c r="L72" s="74"/>
      <c r="M72" s="23"/>
      <c r="N72" s="74"/>
      <c r="O72" s="74"/>
      <c r="P72" s="23"/>
      <c r="Q72" s="23"/>
      <c r="R72" s="23"/>
      <c r="S72" s="74"/>
      <c r="T72" s="74"/>
      <c r="U72" s="74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3" t="s">
        <v>52</v>
      </c>
      <c r="K73" s="54"/>
      <c r="L73" s="74">
        <f>L80</f>
        <v>0</v>
      </c>
      <c r="M73" s="23">
        <f aca="true" t="shared" si="17" ref="M73:P75">M80</f>
        <v>0</v>
      </c>
      <c r="N73" s="74">
        <f t="shared" si="17"/>
        <v>0</v>
      </c>
      <c r="O73" s="74">
        <f t="shared" si="17"/>
        <v>58881</v>
      </c>
      <c r="P73" s="23">
        <f t="shared" si="17"/>
        <v>0</v>
      </c>
      <c r="Q73" s="23">
        <f>SUM(L73:P73)</f>
        <v>58881</v>
      </c>
      <c r="R73" s="23">
        <f aca="true" t="shared" si="18" ref="R73:U75">R80</f>
        <v>0</v>
      </c>
      <c r="S73" s="74">
        <f t="shared" si="18"/>
        <v>0</v>
      </c>
      <c r="T73" s="74">
        <f t="shared" si="18"/>
        <v>0</v>
      </c>
      <c r="U73" s="74">
        <f t="shared" si="18"/>
        <v>0</v>
      </c>
      <c r="V73" s="23">
        <f>SUM(R73:U73)</f>
        <v>0</v>
      </c>
      <c r="W73" s="23">
        <f>Q73+V73</f>
        <v>58881</v>
      </c>
      <c r="X73" s="23">
        <f>Q73/W73*100</f>
        <v>100</v>
      </c>
      <c r="Y73" s="23">
        <f>V73/W73*100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53</v>
      </c>
      <c r="K74" s="54"/>
      <c r="L74" s="74">
        <f>L81</f>
        <v>0</v>
      </c>
      <c r="M74" s="23">
        <f t="shared" si="17"/>
        <v>0</v>
      </c>
      <c r="N74" s="74">
        <f t="shared" si="17"/>
        <v>0</v>
      </c>
      <c r="O74" s="74">
        <f t="shared" si="17"/>
        <v>68619.3</v>
      </c>
      <c r="P74" s="23">
        <f t="shared" si="17"/>
        <v>0</v>
      </c>
      <c r="Q74" s="23">
        <f>SUM(L74:P74)</f>
        <v>68619.3</v>
      </c>
      <c r="R74" s="23">
        <f t="shared" si="18"/>
        <v>0</v>
      </c>
      <c r="S74" s="74">
        <f t="shared" si="18"/>
        <v>0</v>
      </c>
      <c r="T74" s="74">
        <f t="shared" si="18"/>
        <v>0</v>
      </c>
      <c r="U74" s="74">
        <f t="shared" si="18"/>
        <v>0</v>
      </c>
      <c r="V74" s="23">
        <f>SUM(R74:U74)</f>
        <v>0</v>
      </c>
      <c r="W74" s="23">
        <f>Q74+V74</f>
        <v>68619.3</v>
      </c>
      <c r="X74" s="23">
        <f>Q74/W74*100</f>
        <v>100</v>
      </c>
      <c r="Y74" s="23">
        <f>V74/W74*100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54</v>
      </c>
      <c r="K75" s="54"/>
      <c r="L75" s="74">
        <f>L82</f>
        <v>0</v>
      </c>
      <c r="M75" s="23">
        <f t="shared" si="17"/>
        <v>0</v>
      </c>
      <c r="N75" s="74">
        <f t="shared" si="17"/>
        <v>0</v>
      </c>
      <c r="O75" s="74">
        <f t="shared" si="17"/>
        <v>68619.3</v>
      </c>
      <c r="P75" s="23">
        <f t="shared" si="17"/>
        <v>0</v>
      </c>
      <c r="Q75" s="23">
        <f>SUM(L75:P75)</f>
        <v>68619.3</v>
      </c>
      <c r="R75" s="23">
        <f t="shared" si="18"/>
        <v>0</v>
      </c>
      <c r="S75" s="74">
        <f t="shared" si="18"/>
        <v>0</v>
      </c>
      <c r="T75" s="74">
        <f t="shared" si="18"/>
        <v>0</v>
      </c>
      <c r="U75" s="74">
        <f t="shared" si="18"/>
        <v>0</v>
      </c>
      <c r="V75" s="23">
        <f>SUM(R75:U75)</f>
        <v>0</v>
      </c>
      <c r="W75" s="23">
        <f>Q75+V75</f>
        <v>68619.3</v>
      </c>
      <c r="X75" s="23">
        <f>Q75/W75*100</f>
        <v>100</v>
      </c>
      <c r="Y75" s="23">
        <f>V75/W75*100</f>
        <v>0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 t="s">
        <v>55</v>
      </c>
      <c r="K76" s="54"/>
      <c r="L76" s="74"/>
      <c r="M76" s="23"/>
      <c r="N76" s="74"/>
      <c r="O76" s="74">
        <f>O75/O73*100</f>
        <v>116.5389514444388</v>
      </c>
      <c r="P76" s="23"/>
      <c r="Q76" s="23">
        <f>Q75/Q73*100</f>
        <v>116.5389514444388</v>
      </c>
      <c r="R76" s="23"/>
      <c r="S76" s="74"/>
      <c r="T76" s="74"/>
      <c r="U76" s="74"/>
      <c r="V76" s="23"/>
      <c r="W76" s="23">
        <f>W75/W73*100</f>
        <v>116.5389514444388</v>
      </c>
      <c r="X76" s="23"/>
      <c r="Y76" s="23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 t="s">
        <v>56</v>
      </c>
      <c r="K77" s="54"/>
      <c r="L77" s="21"/>
      <c r="M77" s="21"/>
      <c r="N77" s="21"/>
      <c r="O77" s="21">
        <f>O75/O74*100</f>
        <v>100</v>
      </c>
      <c r="P77" s="21"/>
      <c r="Q77" s="21">
        <f>Q75/Q74*100</f>
        <v>100</v>
      </c>
      <c r="R77" s="21"/>
      <c r="S77" s="21"/>
      <c r="T77" s="21"/>
      <c r="U77" s="21"/>
      <c r="V77" s="21"/>
      <c r="W77" s="21">
        <f>W75/W74*100</f>
        <v>100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4"/>
      <c r="J78" s="53"/>
      <c r="K78" s="54"/>
      <c r="L78" s="74"/>
      <c r="M78" s="23"/>
      <c r="N78" s="74"/>
      <c r="O78" s="74"/>
      <c r="P78" s="23"/>
      <c r="Q78" s="23"/>
      <c r="R78" s="23"/>
      <c r="S78" s="74"/>
      <c r="T78" s="74"/>
      <c r="U78" s="74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 t="s">
        <v>65</v>
      </c>
      <c r="I79" s="64"/>
      <c r="J79" s="53" t="s">
        <v>66</v>
      </c>
      <c r="K79" s="54"/>
      <c r="L79" s="74"/>
      <c r="M79" s="23"/>
      <c r="N79" s="74"/>
      <c r="O79" s="74"/>
      <c r="P79" s="23"/>
      <c r="Q79" s="23"/>
      <c r="R79" s="23"/>
      <c r="S79" s="74"/>
      <c r="T79" s="74"/>
      <c r="U79" s="74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4"/>
      <c r="J80" s="53" t="s">
        <v>52</v>
      </c>
      <c r="K80" s="54"/>
      <c r="L80" s="74"/>
      <c r="M80" s="23"/>
      <c r="N80" s="74"/>
      <c r="O80" s="74">
        <v>58881</v>
      </c>
      <c r="P80" s="23"/>
      <c r="Q80" s="23">
        <f>SUM(L80:P80)</f>
        <v>58881</v>
      </c>
      <c r="R80" s="23"/>
      <c r="S80" s="74"/>
      <c r="T80" s="74"/>
      <c r="U80" s="74"/>
      <c r="V80" s="23">
        <f>SUM(R80:U80)</f>
        <v>0</v>
      </c>
      <c r="W80" s="23">
        <f>Q80+V80</f>
        <v>58881</v>
      </c>
      <c r="X80" s="23">
        <f>Q80/W80*100</f>
        <v>100</v>
      </c>
      <c r="Y80" s="23">
        <f>V80/W80*100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53</v>
      </c>
      <c r="K81" s="54"/>
      <c r="L81" s="74"/>
      <c r="M81" s="23"/>
      <c r="N81" s="74"/>
      <c r="O81" s="74">
        <v>68619.3</v>
      </c>
      <c r="P81" s="23"/>
      <c r="Q81" s="23">
        <f>SUM(L81:P81)</f>
        <v>68619.3</v>
      </c>
      <c r="R81" s="23"/>
      <c r="S81" s="74"/>
      <c r="T81" s="74"/>
      <c r="U81" s="74"/>
      <c r="V81" s="23">
        <f>SUM(R81:U81)</f>
        <v>0</v>
      </c>
      <c r="W81" s="23">
        <f>Q81+V81</f>
        <v>68619.3</v>
      </c>
      <c r="X81" s="23">
        <f>Q81/W81*100</f>
        <v>100</v>
      </c>
      <c r="Y81" s="23">
        <f>V81/W81*100</f>
        <v>0</v>
      </c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54</v>
      </c>
      <c r="K82" s="54"/>
      <c r="L82" s="74"/>
      <c r="M82" s="23"/>
      <c r="N82" s="74"/>
      <c r="O82" s="74">
        <v>68619.3</v>
      </c>
      <c r="P82" s="23"/>
      <c r="Q82" s="23">
        <f>SUM(L82:P82)</f>
        <v>68619.3</v>
      </c>
      <c r="R82" s="23"/>
      <c r="S82" s="74"/>
      <c r="T82" s="74"/>
      <c r="U82" s="74"/>
      <c r="V82" s="23">
        <f>SUM(R82:U82)</f>
        <v>0</v>
      </c>
      <c r="W82" s="23">
        <f>Q82+V82</f>
        <v>68619.3</v>
      </c>
      <c r="X82" s="23">
        <f>Q82/W82*100</f>
        <v>100</v>
      </c>
      <c r="Y82" s="23">
        <f>V82/W82*100</f>
        <v>0</v>
      </c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 t="s">
        <v>55</v>
      </c>
      <c r="K83" s="54"/>
      <c r="L83" s="21"/>
      <c r="M83" s="21"/>
      <c r="N83" s="21"/>
      <c r="O83" s="21">
        <f>O82/O80*100</f>
        <v>116.5389514444388</v>
      </c>
      <c r="P83" s="21"/>
      <c r="Q83" s="21">
        <f>Q82/Q80*100</f>
        <v>116.5389514444388</v>
      </c>
      <c r="R83" s="21"/>
      <c r="S83" s="21"/>
      <c r="T83" s="21"/>
      <c r="U83" s="21"/>
      <c r="V83" s="21"/>
      <c r="W83" s="21">
        <f>W82/W80*100</f>
        <v>116.5389514444388</v>
      </c>
      <c r="X83" s="21"/>
      <c r="Y83" s="21"/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/>
      <c r="I84" s="64"/>
      <c r="J84" s="53" t="s">
        <v>56</v>
      </c>
      <c r="K84" s="54"/>
      <c r="L84" s="74"/>
      <c r="M84" s="23"/>
      <c r="N84" s="74"/>
      <c r="O84" s="74">
        <f>O82/O81*100</f>
        <v>100</v>
      </c>
      <c r="P84" s="23"/>
      <c r="Q84" s="23">
        <f>Q82/Q81*100</f>
        <v>100</v>
      </c>
      <c r="R84" s="23"/>
      <c r="S84" s="74"/>
      <c r="T84" s="74"/>
      <c r="U84" s="74"/>
      <c r="V84" s="23"/>
      <c r="W84" s="23">
        <f>W82/W81*100</f>
        <v>100</v>
      </c>
      <c r="X84" s="23"/>
      <c r="Y84" s="23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/>
      <c r="K85" s="54"/>
      <c r="L85" s="74"/>
      <c r="M85" s="23"/>
      <c r="N85" s="74"/>
      <c r="O85" s="74"/>
      <c r="P85" s="23"/>
      <c r="Q85" s="23"/>
      <c r="R85" s="23"/>
      <c r="S85" s="74"/>
      <c r="T85" s="74"/>
      <c r="U85" s="74"/>
      <c r="V85" s="23"/>
      <c r="W85" s="23"/>
      <c r="X85" s="23"/>
      <c r="Y85" s="23"/>
      <c r="Z85" s="4"/>
    </row>
    <row r="86" spans="1:26" ht="23.25">
      <c r="A86" s="4"/>
      <c r="B86" s="57" t="s">
        <v>70</v>
      </c>
      <c r="C86" s="57"/>
      <c r="D86" s="57"/>
      <c r="E86" s="57"/>
      <c r="F86" s="57"/>
      <c r="G86" s="57"/>
      <c r="H86" s="57"/>
      <c r="I86" s="64"/>
      <c r="J86" s="53" t="s">
        <v>71</v>
      </c>
      <c r="K86" s="54"/>
      <c r="L86" s="74"/>
      <c r="M86" s="23"/>
      <c r="N86" s="74"/>
      <c r="O86" s="74"/>
      <c r="P86" s="23"/>
      <c r="Q86" s="23"/>
      <c r="R86" s="23"/>
      <c r="S86" s="74"/>
      <c r="T86" s="74"/>
      <c r="U86" s="74"/>
      <c r="V86" s="23"/>
      <c r="W86" s="23"/>
      <c r="X86" s="23"/>
      <c r="Y86" s="23"/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/>
      <c r="I87" s="64"/>
      <c r="J87" s="53" t="s">
        <v>52</v>
      </c>
      <c r="K87" s="54"/>
      <c r="L87" s="74">
        <f>L103</f>
        <v>42117.9</v>
      </c>
      <c r="M87" s="23">
        <f>M103</f>
        <v>0</v>
      </c>
      <c r="N87" s="74">
        <f>N103</f>
        <v>0</v>
      </c>
      <c r="O87" s="74">
        <f>O103</f>
        <v>0</v>
      </c>
      <c r="P87" s="23">
        <f>P103</f>
        <v>0</v>
      </c>
      <c r="Q87" s="23">
        <f>SUM(L87:P87)</f>
        <v>42117.9</v>
      </c>
      <c r="R87" s="23">
        <f aca="true" t="shared" si="19" ref="R87:U89">R103</f>
        <v>0</v>
      </c>
      <c r="S87" s="74">
        <f t="shared" si="19"/>
        <v>0</v>
      </c>
      <c r="T87" s="74">
        <f t="shared" si="19"/>
        <v>0</v>
      </c>
      <c r="U87" s="74">
        <f t="shared" si="19"/>
        <v>0</v>
      </c>
      <c r="V87" s="23">
        <f>SUM(R87:U87)</f>
        <v>0</v>
      </c>
      <c r="W87" s="23">
        <f>Q87+V87</f>
        <v>42117.9</v>
      </c>
      <c r="X87" s="23">
        <f>Q87/W87*100</f>
        <v>100</v>
      </c>
      <c r="Y87" s="23">
        <f>V87/W87*100</f>
        <v>0</v>
      </c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4"/>
      <c r="J88" s="53" t="s">
        <v>53</v>
      </c>
      <c r="K88" s="54"/>
      <c r="L88" s="74">
        <f>L104</f>
        <v>52463.399999999994</v>
      </c>
      <c r="M88" s="23">
        <f aca="true" t="shared" si="20" ref="M88:P89">M104</f>
        <v>0</v>
      </c>
      <c r="N88" s="74">
        <f t="shared" si="20"/>
        <v>0</v>
      </c>
      <c r="O88" s="74">
        <f t="shared" si="20"/>
        <v>0</v>
      </c>
      <c r="P88" s="23">
        <f t="shared" si="20"/>
        <v>0</v>
      </c>
      <c r="Q88" s="23">
        <f>SUM(L88:P88)</f>
        <v>52463.399999999994</v>
      </c>
      <c r="R88" s="23">
        <f t="shared" si="19"/>
        <v>0</v>
      </c>
      <c r="S88" s="74">
        <f t="shared" si="19"/>
        <v>0</v>
      </c>
      <c r="T88" s="74">
        <f t="shared" si="19"/>
        <v>0</v>
      </c>
      <c r="U88" s="74">
        <f t="shared" si="19"/>
        <v>0</v>
      </c>
      <c r="V88" s="23">
        <f>SUM(R88:U88)</f>
        <v>0</v>
      </c>
      <c r="W88" s="23">
        <f>Q88+V88</f>
        <v>52463.399999999994</v>
      </c>
      <c r="X88" s="23">
        <f>Q88/W88*100</f>
        <v>100</v>
      </c>
      <c r="Y88" s="23">
        <f>V88/W88*100</f>
        <v>0</v>
      </c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54</v>
      </c>
      <c r="K89" s="54"/>
      <c r="L89" s="74">
        <f>L105</f>
        <v>49948.00000000001</v>
      </c>
      <c r="M89" s="23">
        <f t="shared" si="20"/>
        <v>0</v>
      </c>
      <c r="N89" s="74">
        <f t="shared" si="20"/>
        <v>0</v>
      </c>
      <c r="O89" s="74">
        <f t="shared" si="20"/>
        <v>0</v>
      </c>
      <c r="P89" s="23">
        <f t="shared" si="20"/>
        <v>0</v>
      </c>
      <c r="Q89" s="23">
        <f>SUM(L89:P89)</f>
        <v>49948.00000000001</v>
      </c>
      <c r="R89" s="23">
        <f t="shared" si="19"/>
        <v>0</v>
      </c>
      <c r="S89" s="74">
        <f t="shared" si="19"/>
        <v>0</v>
      </c>
      <c r="T89" s="74">
        <f t="shared" si="19"/>
        <v>0</v>
      </c>
      <c r="U89" s="74">
        <f t="shared" si="19"/>
        <v>0</v>
      </c>
      <c r="V89" s="23">
        <f>SUM(R89:U89)</f>
        <v>0</v>
      </c>
      <c r="W89" s="23">
        <f>Q89+V89</f>
        <v>49948.00000000001</v>
      </c>
      <c r="X89" s="23">
        <f>Q89/W89*100</f>
        <v>100</v>
      </c>
      <c r="Y89" s="23">
        <f>V89/W89*100</f>
        <v>0</v>
      </c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75"/>
      <c r="M90" s="76"/>
      <c r="N90" s="75"/>
      <c r="O90" s="75"/>
      <c r="P90" s="76"/>
      <c r="Q90" s="76"/>
      <c r="R90" s="76"/>
      <c r="S90" s="75"/>
      <c r="T90" s="75"/>
      <c r="U90" s="75"/>
      <c r="V90" s="76"/>
      <c r="W90" s="76"/>
      <c r="X90" s="76"/>
      <c r="Y90" s="76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230</v>
      </c>
      <c r="Z92" s="4"/>
    </row>
    <row r="93" spans="1:26" ht="23.25">
      <c r="A93" s="4"/>
      <c r="B93" s="67" t="s">
        <v>41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2</v>
      </c>
      <c r="M93" s="13"/>
      <c r="N93" s="13"/>
      <c r="O93" s="13"/>
      <c r="P93" s="13"/>
      <c r="Q93" s="13"/>
      <c r="R93" s="14" t="s">
        <v>3</v>
      </c>
      <c r="S93" s="13"/>
      <c r="T93" s="13"/>
      <c r="U93" s="13"/>
      <c r="V93" s="15"/>
      <c r="W93" s="13" t="s">
        <v>43</v>
      </c>
      <c r="X93" s="13"/>
      <c r="Y93" s="16"/>
      <c r="Z93" s="4"/>
    </row>
    <row r="94" spans="1:26" ht="23.25">
      <c r="A94" s="4"/>
      <c r="B94" s="17" t="s">
        <v>42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4</v>
      </c>
      <c r="P94" s="26"/>
      <c r="Q94" s="27"/>
      <c r="R94" s="28" t="s">
        <v>4</v>
      </c>
      <c r="S94" s="24"/>
      <c r="T94" s="22"/>
      <c r="U94" s="29"/>
      <c r="V94" s="27"/>
      <c r="W94" s="27"/>
      <c r="X94" s="30" t="s">
        <v>5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6</v>
      </c>
      <c r="K95" s="21"/>
      <c r="L95" s="34" t="s">
        <v>7</v>
      </c>
      <c r="M95" s="35" t="s">
        <v>8</v>
      </c>
      <c r="N95" s="36" t="s">
        <v>7</v>
      </c>
      <c r="O95" s="34" t="s">
        <v>9</v>
      </c>
      <c r="P95" s="26" t="s">
        <v>10</v>
      </c>
      <c r="Q95" s="23"/>
      <c r="R95" s="37" t="s">
        <v>9</v>
      </c>
      <c r="S95" s="35" t="s">
        <v>11</v>
      </c>
      <c r="T95" s="34" t="s">
        <v>12</v>
      </c>
      <c r="U95" s="29" t="s">
        <v>13</v>
      </c>
      <c r="V95" s="27"/>
      <c r="W95" s="27"/>
      <c r="X95" s="27"/>
      <c r="Y95" s="35"/>
      <c r="Z95" s="4"/>
    </row>
    <row r="96" spans="1:26" ht="23.25">
      <c r="A96" s="4"/>
      <c r="B96" s="38" t="s">
        <v>32</v>
      </c>
      <c r="C96" s="38" t="s">
        <v>33</v>
      </c>
      <c r="D96" s="38" t="s">
        <v>34</v>
      </c>
      <c r="E96" s="38" t="s">
        <v>35</v>
      </c>
      <c r="F96" s="38" t="s">
        <v>36</v>
      </c>
      <c r="G96" s="38" t="s">
        <v>37</v>
      </c>
      <c r="H96" s="38" t="s">
        <v>40</v>
      </c>
      <c r="I96" s="19"/>
      <c r="J96" s="39"/>
      <c r="K96" s="21"/>
      <c r="L96" s="34" t="s">
        <v>14</v>
      </c>
      <c r="M96" s="35" t="s">
        <v>15</v>
      </c>
      <c r="N96" s="36" t="s">
        <v>16</v>
      </c>
      <c r="O96" s="34" t="s">
        <v>17</v>
      </c>
      <c r="P96" s="26" t="s">
        <v>18</v>
      </c>
      <c r="Q96" s="35" t="s">
        <v>19</v>
      </c>
      <c r="R96" s="37" t="s">
        <v>17</v>
      </c>
      <c r="S96" s="35" t="s">
        <v>20</v>
      </c>
      <c r="T96" s="34" t="s">
        <v>21</v>
      </c>
      <c r="U96" s="29" t="s">
        <v>22</v>
      </c>
      <c r="V96" s="26" t="s">
        <v>19</v>
      </c>
      <c r="W96" s="26" t="s">
        <v>23</v>
      </c>
      <c r="X96" s="26" t="s">
        <v>24</v>
      </c>
      <c r="Y96" s="35" t="s">
        <v>25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26</v>
      </c>
      <c r="P97" s="47"/>
      <c r="Q97" s="48"/>
      <c r="R97" s="49" t="s">
        <v>26</v>
      </c>
      <c r="S97" s="44" t="s">
        <v>27</v>
      </c>
      <c r="T97" s="43"/>
      <c r="U97" s="50" t="s">
        <v>28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70</v>
      </c>
      <c r="C99" s="51"/>
      <c r="D99" s="51"/>
      <c r="E99" s="51"/>
      <c r="F99" s="51"/>
      <c r="G99" s="51"/>
      <c r="H99" s="51"/>
      <c r="I99" s="64"/>
      <c r="J99" s="55" t="s">
        <v>55</v>
      </c>
      <c r="K99" s="56"/>
      <c r="L99" s="74">
        <f>L89/L87*100</f>
        <v>118.59090790376538</v>
      </c>
      <c r="M99" s="74"/>
      <c r="N99" s="74"/>
      <c r="O99" s="74"/>
      <c r="P99" s="74"/>
      <c r="Q99" s="74">
        <f>Q89/Q87*100</f>
        <v>118.59090790376538</v>
      </c>
      <c r="R99" s="74"/>
      <c r="S99" s="74"/>
      <c r="T99" s="74"/>
      <c r="U99" s="77"/>
      <c r="V99" s="23"/>
      <c r="W99" s="23">
        <f>W89/W87*100</f>
        <v>118.59090790376538</v>
      </c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 t="s">
        <v>56</v>
      </c>
      <c r="K100" s="56"/>
      <c r="L100" s="74">
        <f>L89/L88*100</f>
        <v>95.20541939714165</v>
      </c>
      <c r="M100" s="74"/>
      <c r="N100" s="74"/>
      <c r="O100" s="74"/>
      <c r="P100" s="74"/>
      <c r="Q100" s="74">
        <f>Q89/Q88*100</f>
        <v>95.20541939714165</v>
      </c>
      <c r="R100" s="74"/>
      <c r="S100" s="74"/>
      <c r="T100" s="74"/>
      <c r="U100" s="74"/>
      <c r="V100" s="23"/>
      <c r="W100" s="23">
        <f>W89/W88*100</f>
        <v>95.20541939714165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/>
      <c r="K101" s="54"/>
      <c r="L101" s="74"/>
      <c r="M101" s="74"/>
      <c r="N101" s="74"/>
      <c r="O101" s="74"/>
      <c r="P101" s="74"/>
      <c r="Q101" s="23"/>
      <c r="R101" s="74"/>
      <c r="S101" s="74"/>
      <c r="T101" s="74"/>
      <c r="U101" s="74"/>
      <c r="V101" s="23"/>
      <c r="W101" s="23"/>
      <c r="X101" s="23"/>
      <c r="Y101" s="23"/>
      <c r="Z101" s="4"/>
    </row>
    <row r="102" spans="1:26" ht="23.25">
      <c r="A102" s="4"/>
      <c r="B102" s="51"/>
      <c r="C102" s="51" t="s">
        <v>72</v>
      </c>
      <c r="D102" s="51"/>
      <c r="E102" s="51"/>
      <c r="F102" s="51"/>
      <c r="G102" s="51"/>
      <c r="H102" s="51"/>
      <c r="I102" s="64"/>
      <c r="J102" s="53" t="s">
        <v>73</v>
      </c>
      <c r="K102" s="54"/>
      <c r="L102" s="74"/>
      <c r="M102" s="23"/>
      <c r="N102" s="74"/>
      <c r="O102" s="74"/>
      <c r="P102" s="23"/>
      <c r="Q102" s="23"/>
      <c r="R102" s="23"/>
      <c r="S102" s="74"/>
      <c r="T102" s="74"/>
      <c r="U102" s="74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 t="s">
        <v>52</v>
      </c>
      <c r="K103" s="54"/>
      <c r="L103" s="74">
        <f aca="true" t="shared" si="21" ref="L103:P105">L111+L189</f>
        <v>42117.9</v>
      </c>
      <c r="M103" s="23">
        <f t="shared" si="21"/>
        <v>0</v>
      </c>
      <c r="N103" s="74">
        <f t="shared" si="21"/>
        <v>0</v>
      </c>
      <c r="O103" s="74">
        <f t="shared" si="21"/>
        <v>0</v>
      </c>
      <c r="P103" s="23">
        <f t="shared" si="21"/>
        <v>0</v>
      </c>
      <c r="Q103" s="23">
        <f>SUM(L103:P103)</f>
        <v>42117.9</v>
      </c>
      <c r="R103" s="23">
        <f aca="true" t="shared" si="22" ref="R103:U105">R111+R189</f>
        <v>0</v>
      </c>
      <c r="S103" s="74">
        <f t="shared" si="22"/>
        <v>0</v>
      </c>
      <c r="T103" s="74">
        <f t="shared" si="22"/>
        <v>0</v>
      </c>
      <c r="U103" s="74">
        <f t="shared" si="22"/>
        <v>0</v>
      </c>
      <c r="V103" s="23">
        <f>SUM(R103:U103)</f>
        <v>0</v>
      </c>
      <c r="W103" s="23">
        <f>Q103+V103</f>
        <v>42117.9</v>
      </c>
      <c r="X103" s="23">
        <f>Q103/W103*100</f>
        <v>100</v>
      </c>
      <c r="Y103" s="23">
        <f>V103/W103*100</f>
        <v>0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4"/>
      <c r="J104" s="53" t="s">
        <v>53</v>
      </c>
      <c r="K104" s="54"/>
      <c r="L104" s="74">
        <f t="shared" si="21"/>
        <v>52463.399999999994</v>
      </c>
      <c r="M104" s="23">
        <f t="shared" si="21"/>
        <v>0</v>
      </c>
      <c r="N104" s="74">
        <f t="shared" si="21"/>
        <v>0</v>
      </c>
      <c r="O104" s="74">
        <f t="shared" si="21"/>
        <v>0</v>
      </c>
      <c r="P104" s="23">
        <f t="shared" si="21"/>
        <v>0</v>
      </c>
      <c r="Q104" s="23">
        <f>SUM(L104:P104)</f>
        <v>52463.399999999994</v>
      </c>
      <c r="R104" s="23">
        <f t="shared" si="22"/>
        <v>0</v>
      </c>
      <c r="S104" s="74">
        <f t="shared" si="22"/>
        <v>0</v>
      </c>
      <c r="T104" s="74">
        <f t="shared" si="22"/>
        <v>0</v>
      </c>
      <c r="U104" s="74">
        <f t="shared" si="22"/>
        <v>0</v>
      </c>
      <c r="V104" s="23">
        <f>SUM(R104:U104)</f>
        <v>0</v>
      </c>
      <c r="W104" s="23">
        <f>Q104+V104</f>
        <v>52463.399999999994</v>
      </c>
      <c r="X104" s="23">
        <f>Q104/W104*100</f>
        <v>100</v>
      </c>
      <c r="Y104" s="23">
        <f>V104/W104*100</f>
        <v>0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54</v>
      </c>
      <c r="K105" s="54"/>
      <c r="L105" s="74">
        <f t="shared" si="21"/>
        <v>49948.00000000001</v>
      </c>
      <c r="M105" s="23">
        <f t="shared" si="21"/>
        <v>0</v>
      </c>
      <c r="N105" s="74">
        <f t="shared" si="21"/>
        <v>0</v>
      </c>
      <c r="O105" s="74">
        <f t="shared" si="21"/>
        <v>0</v>
      </c>
      <c r="P105" s="23">
        <f t="shared" si="21"/>
        <v>0</v>
      </c>
      <c r="Q105" s="23">
        <f>SUM(L105:P105)</f>
        <v>49948.00000000001</v>
      </c>
      <c r="R105" s="23">
        <f t="shared" si="22"/>
        <v>0</v>
      </c>
      <c r="S105" s="74">
        <f t="shared" si="22"/>
        <v>0</v>
      </c>
      <c r="T105" s="74">
        <f t="shared" si="22"/>
        <v>0</v>
      </c>
      <c r="U105" s="74">
        <f t="shared" si="22"/>
        <v>0</v>
      </c>
      <c r="V105" s="23">
        <f>SUM(R105:U105)</f>
        <v>0</v>
      </c>
      <c r="W105" s="23">
        <f>Q105+V105</f>
        <v>49948.00000000001</v>
      </c>
      <c r="X105" s="23">
        <f>Q105/W105*100</f>
        <v>100</v>
      </c>
      <c r="Y105" s="23">
        <f>V105/W105*100</f>
        <v>0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55</v>
      </c>
      <c r="K106" s="54"/>
      <c r="L106" s="74">
        <f>L105/L103*100</f>
        <v>118.59090790376538</v>
      </c>
      <c r="M106" s="23"/>
      <c r="N106" s="74"/>
      <c r="O106" s="74"/>
      <c r="P106" s="23"/>
      <c r="Q106" s="23">
        <f>Q105/Q103*100</f>
        <v>118.59090790376538</v>
      </c>
      <c r="R106" s="23"/>
      <c r="S106" s="74"/>
      <c r="T106" s="74"/>
      <c r="U106" s="74"/>
      <c r="V106" s="23"/>
      <c r="W106" s="23">
        <f>W105/W103*100</f>
        <v>118.59090790376538</v>
      </c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56</v>
      </c>
      <c r="K107" s="54"/>
      <c r="L107" s="74">
        <f>L105/L104*100</f>
        <v>95.20541939714165</v>
      </c>
      <c r="M107" s="23"/>
      <c r="N107" s="74"/>
      <c r="O107" s="74"/>
      <c r="P107" s="23"/>
      <c r="Q107" s="23">
        <f>Q105/Q104*100</f>
        <v>95.20541939714165</v>
      </c>
      <c r="R107" s="23"/>
      <c r="S107" s="74"/>
      <c r="T107" s="74"/>
      <c r="U107" s="74"/>
      <c r="V107" s="23"/>
      <c r="W107" s="23">
        <f>W105/W104*100</f>
        <v>95.20541939714165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3"/>
      <c r="K108" s="54"/>
      <c r="L108" s="74"/>
      <c r="M108" s="23"/>
      <c r="N108" s="74"/>
      <c r="O108" s="74"/>
      <c r="P108" s="23"/>
      <c r="Q108" s="23"/>
      <c r="R108" s="23"/>
      <c r="S108" s="74"/>
      <c r="T108" s="74"/>
      <c r="U108" s="74"/>
      <c r="V108" s="23"/>
      <c r="W108" s="23"/>
      <c r="X108" s="23"/>
      <c r="Y108" s="23"/>
      <c r="Z108" s="4"/>
    </row>
    <row r="109" spans="1:26" ht="23.25">
      <c r="A109" s="4"/>
      <c r="B109" s="51"/>
      <c r="C109" s="51"/>
      <c r="D109" s="51" t="s">
        <v>57</v>
      </c>
      <c r="E109" s="51"/>
      <c r="F109" s="51"/>
      <c r="G109" s="51"/>
      <c r="H109" s="51"/>
      <c r="I109" s="64"/>
      <c r="J109" s="53" t="s">
        <v>74</v>
      </c>
      <c r="K109" s="54"/>
      <c r="L109" s="74"/>
      <c r="M109" s="23"/>
      <c r="N109" s="74"/>
      <c r="O109" s="74"/>
      <c r="P109" s="23"/>
      <c r="Q109" s="23"/>
      <c r="R109" s="23"/>
      <c r="S109" s="74"/>
      <c r="T109" s="74"/>
      <c r="U109" s="74"/>
      <c r="V109" s="23"/>
      <c r="W109" s="23"/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59</v>
      </c>
      <c r="K110" s="54"/>
      <c r="L110" s="74"/>
      <c r="M110" s="23"/>
      <c r="N110" s="74"/>
      <c r="O110" s="74"/>
      <c r="P110" s="23"/>
      <c r="Q110" s="23"/>
      <c r="R110" s="23"/>
      <c r="S110" s="74"/>
      <c r="T110" s="74"/>
      <c r="U110" s="74"/>
      <c r="V110" s="23"/>
      <c r="W110" s="23"/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 t="s">
        <v>52</v>
      </c>
      <c r="K111" s="54"/>
      <c r="L111" s="74">
        <f aca="true" t="shared" si="23" ref="L111:P113">L118</f>
        <v>2879.6</v>
      </c>
      <c r="M111" s="23">
        <f t="shared" si="23"/>
        <v>0</v>
      </c>
      <c r="N111" s="74">
        <f t="shared" si="23"/>
        <v>0</v>
      </c>
      <c r="O111" s="74">
        <f t="shared" si="23"/>
        <v>0</v>
      </c>
      <c r="P111" s="23">
        <f t="shared" si="23"/>
        <v>0</v>
      </c>
      <c r="Q111" s="23">
        <f>SUM(L111:P111)</f>
        <v>2879.6</v>
      </c>
      <c r="R111" s="23">
        <f aca="true" t="shared" si="24" ref="R111:U113">R118</f>
        <v>0</v>
      </c>
      <c r="S111" s="74">
        <f t="shared" si="24"/>
        <v>0</v>
      </c>
      <c r="T111" s="74">
        <f t="shared" si="24"/>
        <v>0</v>
      </c>
      <c r="U111" s="74">
        <f t="shared" si="24"/>
        <v>0</v>
      </c>
      <c r="V111" s="23">
        <f>SUM(R111:U111)</f>
        <v>0</v>
      </c>
      <c r="W111" s="23">
        <f>Q111+V111</f>
        <v>2879.6</v>
      </c>
      <c r="X111" s="23">
        <f>Q111/W111*100</f>
        <v>100</v>
      </c>
      <c r="Y111" s="23">
        <f>V111/W111*100</f>
        <v>0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4"/>
      <c r="J112" s="53" t="s">
        <v>53</v>
      </c>
      <c r="K112" s="54"/>
      <c r="L112" s="74">
        <f t="shared" si="23"/>
        <v>3249.8999999999996</v>
      </c>
      <c r="M112" s="23">
        <f t="shared" si="23"/>
        <v>0</v>
      </c>
      <c r="N112" s="74">
        <f t="shared" si="23"/>
        <v>0</v>
      </c>
      <c r="O112" s="74">
        <f t="shared" si="23"/>
        <v>0</v>
      </c>
      <c r="P112" s="23">
        <f t="shared" si="23"/>
        <v>0</v>
      </c>
      <c r="Q112" s="23">
        <f>SUM(L112:P112)</f>
        <v>3249.8999999999996</v>
      </c>
      <c r="R112" s="23">
        <f t="shared" si="24"/>
        <v>0</v>
      </c>
      <c r="S112" s="74">
        <f t="shared" si="24"/>
        <v>0</v>
      </c>
      <c r="T112" s="74">
        <f t="shared" si="24"/>
        <v>0</v>
      </c>
      <c r="U112" s="74">
        <f t="shared" si="24"/>
        <v>0</v>
      </c>
      <c r="V112" s="23">
        <f>SUM(R112:U112)</f>
        <v>0</v>
      </c>
      <c r="W112" s="23">
        <f>Q112+V112</f>
        <v>3249.8999999999996</v>
      </c>
      <c r="X112" s="23">
        <f>Q112/W112*100</f>
        <v>100</v>
      </c>
      <c r="Y112" s="23">
        <f>V112/W112*100</f>
        <v>0</v>
      </c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54</v>
      </c>
      <c r="K113" s="54"/>
      <c r="L113" s="21">
        <f t="shared" si="23"/>
        <v>2988.9</v>
      </c>
      <c r="M113" s="21">
        <f t="shared" si="23"/>
        <v>0</v>
      </c>
      <c r="N113" s="21">
        <f t="shared" si="23"/>
        <v>0</v>
      </c>
      <c r="O113" s="21">
        <f t="shared" si="23"/>
        <v>0</v>
      </c>
      <c r="P113" s="21">
        <f t="shared" si="23"/>
        <v>0</v>
      </c>
      <c r="Q113" s="21">
        <f>SUM(L113:P113)</f>
        <v>2988.9</v>
      </c>
      <c r="R113" s="21">
        <f t="shared" si="24"/>
        <v>0</v>
      </c>
      <c r="S113" s="21">
        <f t="shared" si="24"/>
        <v>0</v>
      </c>
      <c r="T113" s="21">
        <f t="shared" si="24"/>
        <v>0</v>
      </c>
      <c r="U113" s="21">
        <f t="shared" si="24"/>
        <v>0</v>
      </c>
      <c r="V113" s="21">
        <f>SUM(R113:U113)</f>
        <v>0</v>
      </c>
      <c r="W113" s="21">
        <f>Q113+V113</f>
        <v>2988.9</v>
      </c>
      <c r="X113" s="21">
        <f>Q113/W113*100</f>
        <v>100</v>
      </c>
      <c r="Y113" s="21">
        <f>V113/W113*100</f>
        <v>0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55</v>
      </c>
      <c r="K114" s="54"/>
      <c r="L114" s="74">
        <f>L113/L111*100</f>
        <v>103.79566606473122</v>
      </c>
      <c r="M114" s="23"/>
      <c r="N114" s="74"/>
      <c r="O114" s="74"/>
      <c r="P114" s="23"/>
      <c r="Q114" s="23">
        <f>Q113/Q111*100</f>
        <v>103.79566606473122</v>
      </c>
      <c r="R114" s="23"/>
      <c r="S114" s="74"/>
      <c r="T114" s="74"/>
      <c r="U114" s="74"/>
      <c r="V114" s="23"/>
      <c r="W114" s="23">
        <f>W113/W111*100</f>
        <v>103.79566606473122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 t="s">
        <v>56</v>
      </c>
      <c r="K115" s="54"/>
      <c r="L115" s="74">
        <f>L113/L112*100</f>
        <v>91.96898366103574</v>
      </c>
      <c r="M115" s="23"/>
      <c r="N115" s="74"/>
      <c r="O115" s="74"/>
      <c r="P115" s="23"/>
      <c r="Q115" s="23">
        <f>Q113/Q112*100</f>
        <v>91.96898366103574</v>
      </c>
      <c r="R115" s="23"/>
      <c r="S115" s="74"/>
      <c r="T115" s="74"/>
      <c r="U115" s="74"/>
      <c r="V115" s="23"/>
      <c r="W115" s="23">
        <f>W113/W112*100</f>
        <v>91.96898366103574</v>
      </c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4"/>
      <c r="J116" s="53"/>
      <c r="K116" s="54"/>
      <c r="L116" s="74"/>
      <c r="M116" s="23"/>
      <c r="N116" s="74"/>
      <c r="O116" s="74"/>
      <c r="P116" s="23"/>
      <c r="Q116" s="23"/>
      <c r="R116" s="23"/>
      <c r="S116" s="74"/>
      <c r="T116" s="74"/>
      <c r="U116" s="74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 t="s">
        <v>75</v>
      </c>
      <c r="G117" s="51"/>
      <c r="H117" s="51"/>
      <c r="I117" s="64"/>
      <c r="J117" s="53" t="s">
        <v>76</v>
      </c>
      <c r="K117" s="54"/>
      <c r="L117" s="74"/>
      <c r="M117" s="23"/>
      <c r="N117" s="74"/>
      <c r="O117" s="74"/>
      <c r="P117" s="23"/>
      <c r="Q117" s="23"/>
      <c r="R117" s="23"/>
      <c r="S117" s="74"/>
      <c r="T117" s="74"/>
      <c r="U117" s="74"/>
      <c r="V117" s="23"/>
      <c r="W117" s="23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52</v>
      </c>
      <c r="K118" s="54"/>
      <c r="L118" s="74">
        <f>L125</f>
        <v>2879.6</v>
      </c>
      <c r="M118" s="23">
        <f>M125</f>
        <v>0</v>
      </c>
      <c r="N118" s="74">
        <f>N125</f>
        <v>0</v>
      </c>
      <c r="O118" s="74">
        <f>O125</f>
        <v>0</v>
      </c>
      <c r="P118" s="23">
        <f>P125</f>
        <v>0</v>
      </c>
      <c r="Q118" s="23">
        <f>SUM(L118:P118)</f>
        <v>2879.6</v>
      </c>
      <c r="R118" s="23">
        <f aca="true" t="shared" si="25" ref="R118:U120">R125</f>
        <v>0</v>
      </c>
      <c r="S118" s="74">
        <f t="shared" si="25"/>
        <v>0</v>
      </c>
      <c r="T118" s="74">
        <f t="shared" si="25"/>
        <v>0</v>
      </c>
      <c r="U118" s="74">
        <f t="shared" si="25"/>
        <v>0</v>
      </c>
      <c r="V118" s="23">
        <f>SUM(R118:U118)</f>
        <v>0</v>
      </c>
      <c r="W118" s="23">
        <f>Q118+V118</f>
        <v>2879.6</v>
      </c>
      <c r="X118" s="23">
        <f>Q118/W118*100</f>
        <v>100</v>
      </c>
      <c r="Y118" s="23">
        <f>V118/W118*100</f>
        <v>0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 t="s">
        <v>53</v>
      </c>
      <c r="K119" s="54"/>
      <c r="L119" s="74">
        <f>L126</f>
        <v>3249.8999999999996</v>
      </c>
      <c r="M119" s="23">
        <f aca="true" t="shared" si="26" ref="M119:P120">M126</f>
        <v>0</v>
      </c>
      <c r="N119" s="74">
        <f t="shared" si="26"/>
        <v>0</v>
      </c>
      <c r="O119" s="74">
        <f t="shared" si="26"/>
        <v>0</v>
      </c>
      <c r="P119" s="23">
        <f t="shared" si="26"/>
        <v>0</v>
      </c>
      <c r="Q119" s="23">
        <f>SUM(L119:P119)</f>
        <v>3249.8999999999996</v>
      </c>
      <c r="R119" s="23">
        <f t="shared" si="25"/>
        <v>0</v>
      </c>
      <c r="S119" s="74">
        <f t="shared" si="25"/>
        <v>0</v>
      </c>
      <c r="T119" s="74">
        <f t="shared" si="25"/>
        <v>0</v>
      </c>
      <c r="U119" s="74">
        <f t="shared" si="25"/>
        <v>0</v>
      </c>
      <c r="V119" s="23">
        <f>SUM(R119:U119)</f>
        <v>0</v>
      </c>
      <c r="W119" s="23">
        <f>Q119+V119</f>
        <v>3249.8999999999996</v>
      </c>
      <c r="X119" s="23">
        <f>Q119/W119*100</f>
        <v>100</v>
      </c>
      <c r="Y119" s="23">
        <f>V119/W119*100</f>
        <v>0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4"/>
      <c r="J120" s="53" t="s">
        <v>54</v>
      </c>
      <c r="K120" s="54"/>
      <c r="L120" s="74">
        <f>L127</f>
        <v>2988.9</v>
      </c>
      <c r="M120" s="23">
        <f t="shared" si="26"/>
        <v>0</v>
      </c>
      <c r="N120" s="74">
        <f t="shared" si="26"/>
        <v>0</v>
      </c>
      <c r="O120" s="74">
        <f t="shared" si="26"/>
        <v>0</v>
      </c>
      <c r="P120" s="23">
        <f t="shared" si="26"/>
        <v>0</v>
      </c>
      <c r="Q120" s="23">
        <f>SUM(L120:P120)</f>
        <v>2988.9</v>
      </c>
      <c r="R120" s="23">
        <f t="shared" si="25"/>
        <v>0</v>
      </c>
      <c r="S120" s="74">
        <f t="shared" si="25"/>
        <v>0</v>
      </c>
      <c r="T120" s="74">
        <f t="shared" si="25"/>
        <v>0</v>
      </c>
      <c r="U120" s="74">
        <f t="shared" si="25"/>
        <v>0</v>
      </c>
      <c r="V120" s="23">
        <f>SUM(R120:U120)</f>
        <v>0</v>
      </c>
      <c r="W120" s="23">
        <f>Q120+V120</f>
        <v>2988.9</v>
      </c>
      <c r="X120" s="23">
        <f>Q120/W120*100</f>
        <v>100</v>
      </c>
      <c r="Y120" s="23">
        <f>V120/W120*100</f>
        <v>0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 t="s">
        <v>55</v>
      </c>
      <c r="K121" s="54"/>
      <c r="L121" s="74">
        <f>L120/L118*100</f>
        <v>103.79566606473122</v>
      </c>
      <c r="M121" s="23"/>
      <c r="N121" s="74"/>
      <c r="O121" s="74"/>
      <c r="P121" s="23"/>
      <c r="Q121" s="23">
        <f>Q120/Q118*100</f>
        <v>103.79566606473122</v>
      </c>
      <c r="R121" s="23"/>
      <c r="S121" s="74"/>
      <c r="T121" s="74"/>
      <c r="U121" s="74"/>
      <c r="V121" s="23"/>
      <c r="W121" s="23">
        <f>W120/W118*100</f>
        <v>103.79566606473122</v>
      </c>
      <c r="X121" s="23"/>
      <c r="Y121" s="23"/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 t="s">
        <v>56</v>
      </c>
      <c r="K122" s="54"/>
      <c r="L122" s="21">
        <f>L120/L119*100</f>
        <v>91.96898366103574</v>
      </c>
      <c r="M122" s="21"/>
      <c r="N122" s="21"/>
      <c r="O122" s="21"/>
      <c r="P122" s="21"/>
      <c r="Q122" s="21">
        <f>Q120/Q119*100</f>
        <v>91.96898366103574</v>
      </c>
      <c r="R122" s="21"/>
      <c r="S122" s="21"/>
      <c r="T122" s="21"/>
      <c r="U122" s="21"/>
      <c r="V122" s="21"/>
      <c r="W122" s="21">
        <f>W120/W119*100</f>
        <v>91.96898366103574</v>
      </c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/>
      <c r="K123" s="54"/>
      <c r="L123" s="74"/>
      <c r="M123" s="23"/>
      <c r="N123" s="74"/>
      <c r="O123" s="74"/>
      <c r="P123" s="23"/>
      <c r="Q123" s="23"/>
      <c r="R123" s="23"/>
      <c r="S123" s="74"/>
      <c r="T123" s="74"/>
      <c r="U123" s="74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 t="s">
        <v>63</v>
      </c>
      <c r="H124" s="51"/>
      <c r="I124" s="64"/>
      <c r="J124" s="53" t="s">
        <v>64</v>
      </c>
      <c r="K124" s="54"/>
      <c r="L124" s="74"/>
      <c r="M124" s="23"/>
      <c r="N124" s="74"/>
      <c r="O124" s="74"/>
      <c r="P124" s="23"/>
      <c r="Q124" s="23"/>
      <c r="R124" s="23"/>
      <c r="S124" s="74"/>
      <c r="T124" s="74"/>
      <c r="U124" s="74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52</v>
      </c>
      <c r="K125" s="54"/>
      <c r="L125" s="74">
        <f aca="true" t="shared" si="27" ref="L125:P127">L132+L149+L156+L164+L172</f>
        <v>2879.6</v>
      </c>
      <c r="M125" s="23">
        <f t="shared" si="27"/>
        <v>0</v>
      </c>
      <c r="N125" s="74">
        <f t="shared" si="27"/>
        <v>0</v>
      </c>
      <c r="O125" s="74">
        <f t="shared" si="27"/>
        <v>0</v>
      </c>
      <c r="P125" s="23">
        <f t="shared" si="27"/>
        <v>0</v>
      </c>
      <c r="Q125" s="23">
        <f>SUM(L125:P125)</f>
        <v>2879.6</v>
      </c>
      <c r="R125" s="23">
        <f aca="true" t="shared" si="28" ref="R125:U127">R132+R149+R156+R164+R172</f>
        <v>0</v>
      </c>
      <c r="S125" s="74">
        <f t="shared" si="28"/>
        <v>0</v>
      </c>
      <c r="T125" s="74">
        <f t="shared" si="28"/>
        <v>0</v>
      </c>
      <c r="U125" s="74">
        <f t="shared" si="28"/>
        <v>0</v>
      </c>
      <c r="V125" s="23">
        <f>SUM(R125:U125)</f>
        <v>0</v>
      </c>
      <c r="W125" s="23">
        <f>Q125+V125</f>
        <v>2879.6</v>
      </c>
      <c r="X125" s="23">
        <f>Q125/W125*100</f>
        <v>100</v>
      </c>
      <c r="Y125" s="23">
        <f>V125/W125*100</f>
        <v>0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53</v>
      </c>
      <c r="K126" s="54"/>
      <c r="L126" s="74">
        <f t="shared" si="27"/>
        <v>3249.8999999999996</v>
      </c>
      <c r="M126" s="23">
        <f t="shared" si="27"/>
        <v>0</v>
      </c>
      <c r="N126" s="74">
        <f t="shared" si="27"/>
        <v>0</v>
      </c>
      <c r="O126" s="74">
        <f t="shared" si="27"/>
        <v>0</v>
      </c>
      <c r="P126" s="23">
        <f t="shared" si="27"/>
        <v>0</v>
      </c>
      <c r="Q126" s="23">
        <f>SUM(L126:P126)</f>
        <v>3249.8999999999996</v>
      </c>
      <c r="R126" s="23">
        <f t="shared" si="28"/>
        <v>0</v>
      </c>
      <c r="S126" s="74">
        <f t="shared" si="28"/>
        <v>0</v>
      </c>
      <c r="T126" s="74">
        <f t="shared" si="28"/>
        <v>0</v>
      </c>
      <c r="U126" s="74">
        <f t="shared" si="28"/>
        <v>0</v>
      </c>
      <c r="V126" s="23">
        <f>SUM(R126:U126)</f>
        <v>0</v>
      </c>
      <c r="W126" s="23">
        <f>Q126+V126</f>
        <v>3249.8999999999996</v>
      </c>
      <c r="X126" s="23">
        <f>Q126/W126*100</f>
        <v>100</v>
      </c>
      <c r="Y126" s="23">
        <f>V126/W126*100</f>
        <v>0</v>
      </c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 t="s">
        <v>54</v>
      </c>
      <c r="K127" s="54"/>
      <c r="L127" s="74">
        <f t="shared" si="27"/>
        <v>2988.9</v>
      </c>
      <c r="M127" s="23">
        <f t="shared" si="27"/>
        <v>0</v>
      </c>
      <c r="N127" s="74">
        <f t="shared" si="27"/>
        <v>0</v>
      </c>
      <c r="O127" s="74">
        <f t="shared" si="27"/>
        <v>0</v>
      </c>
      <c r="P127" s="23">
        <f t="shared" si="27"/>
        <v>0</v>
      </c>
      <c r="Q127" s="23">
        <f>SUM(L127:P127)</f>
        <v>2988.9</v>
      </c>
      <c r="R127" s="23">
        <f t="shared" si="28"/>
        <v>0</v>
      </c>
      <c r="S127" s="74">
        <f t="shared" si="28"/>
        <v>0</v>
      </c>
      <c r="T127" s="74">
        <f t="shared" si="28"/>
        <v>0</v>
      </c>
      <c r="U127" s="74">
        <f t="shared" si="28"/>
        <v>0</v>
      </c>
      <c r="V127" s="23">
        <f>SUM(R127:U127)</f>
        <v>0</v>
      </c>
      <c r="W127" s="23">
        <f>Q127+V127</f>
        <v>2988.9</v>
      </c>
      <c r="X127" s="23">
        <f>Q127/W127*100</f>
        <v>100</v>
      </c>
      <c r="Y127" s="23">
        <f>V127/W127*100</f>
        <v>0</v>
      </c>
      <c r="Z127" s="4"/>
    </row>
    <row r="128" spans="1:26" ht="23.25">
      <c r="A128" s="4"/>
      <c r="B128" s="57"/>
      <c r="C128" s="58"/>
      <c r="D128" s="58"/>
      <c r="E128" s="58"/>
      <c r="F128" s="58"/>
      <c r="G128" s="58"/>
      <c r="H128" s="58"/>
      <c r="I128" s="53"/>
      <c r="J128" s="53" t="s">
        <v>55</v>
      </c>
      <c r="K128" s="54"/>
      <c r="L128" s="21">
        <f>L127/L125*100</f>
        <v>103.79566606473122</v>
      </c>
      <c r="M128" s="21"/>
      <c r="N128" s="21"/>
      <c r="O128" s="21"/>
      <c r="P128" s="21"/>
      <c r="Q128" s="21">
        <f>Q127/Q125*100</f>
        <v>103.79566606473122</v>
      </c>
      <c r="R128" s="21"/>
      <c r="S128" s="21"/>
      <c r="T128" s="21"/>
      <c r="U128" s="21"/>
      <c r="V128" s="21"/>
      <c r="W128" s="21">
        <f>W127/W125*100</f>
        <v>103.79566606473122</v>
      </c>
      <c r="X128" s="21"/>
      <c r="Y128" s="21"/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 t="s">
        <v>56</v>
      </c>
      <c r="K129" s="54"/>
      <c r="L129" s="74">
        <f>L127/L126*100</f>
        <v>91.96898366103574</v>
      </c>
      <c r="M129" s="23"/>
      <c r="N129" s="74"/>
      <c r="O129" s="74"/>
      <c r="P129" s="23"/>
      <c r="Q129" s="23">
        <f>Q127/Q126*100</f>
        <v>91.96898366103574</v>
      </c>
      <c r="R129" s="23"/>
      <c r="S129" s="74"/>
      <c r="T129" s="74"/>
      <c r="U129" s="74"/>
      <c r="V129" s="23"/>
      <c r="W129" s="23">
        <f>W127/W126*100</f>
        <v>91.96898366103574</v>
      </c>
      <c r="X129" s="23"/>
      <c r="Y129" s="23"/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/>
      <c r="K130" s="54"/>
      <c r="L130" s="74"/>
      <c r="M130" s="23"/>
      <c r="N130" s="74"/>
      <c r="O130" s="74"/>
      <c r="P130" s="23"/>
      <c r="Q130" s="23"/>
      <c r="R130" s="23"/>
      <c r="S130" s="74"/>
      <c r="T130" s="74"/>
      <c r="U130" s="74"/>
      <c r="V130" s="23"/>
      <c r="W130" s="23"/>
      <c r="X130" s="23"/>
      <c r="Y130" s="23"/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 t="s">
        <v>77</v>
      </c>
      <c r="I131" s="64"/>
      <c r="J131" s="53" t="s">
        <v>78</v>
      </c>
      <c r="K131" s="54"/>
      <c r="L131" s="74"/>
      <c r="M131" s="23"/>
      <c r="N131" s="74"/>
      <c r="O131" s="74"/>
      <c r="P131" s="23"/>
      <c r="Q131" s="23"/>
      <c r="R131" s="23"/>
      <c r="S131" s="74"/>
      <c r="T131" s="74"/>
      <c r="U131" s="74"/>
      <c r="V131" s="23"/>
      <c r="W131" s="23"/>
      <c r="X131" s="23"/>
      <c r="Y131" s="23"/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3" t="s">
        <v>52</v>
      </c>
      <c r="K132" s="54"/>
      <c r="L132" s="74">
        <v>262.6</v>
      </c>
      <c r="M132" s="23"/>
      <c r="N132" s="74"/>
      <c r="O132" s="74"/>
      <c r="P132" s="23"/>
      <c r="Q132" s="23">
        <f>SUM(L132:P132)</f>
        <v>262.6</v>
      </c>
      <c r="R132" s="23"/>
      <c r="S132" s="74"/>
      <c r="T132" s="74"/>
      <c r="U132" s="74"/>
      <c r="V132" s="23">
        <f>SUM(R132:U132)</f>
        <v>0</v>
      </c>
      <c r="W132" s="23">
        <f>Q132+V132</f>
        <v>262.6</v>
      </c>
      <c r="X132" s="23">
        <f>Q132/W132*100</f>
        <v>100</v>
      </c>
      <c r="Y132" s="23">
        <f>V132/W132*100</f>
        <v>0</v>
      </c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53</v>
      </c>
      <c r="K133" s="54"/>
      <c r="L133" s="74">
        <v>288.7</v>
      </c>
      <c r="M133" s="23"/>
      <c r="N133" s="74"/>
      <c r="O133" s="74"/>
      <c r="P133" s="23"/>
      <c r="Q133" s="23">
        <f>SUM(L133:P133)</f>
        <v>288.7</v>
      </c>
      <c r="R133" s="23"/>
      <c r="S133" s="74"/>
      <c r="T133" s="74"/>
      <c r="U133" s="74"/>
      <c r="V133" s="23">
        <f>SUM(R133:U133)</f>
        <v>0</v>
      </c>
      <c r="W133" s="23">
        <f>Q133+V133</f>
        <v>288.7</v>
      </c>
      <c r="X133" s="23">
        <f>Q133/W133*100</f>
        <v>100</v>
      </c>
      <c r="Y133" s="23">
        <f>V133/W133*100</f>
        <v>0</v>
      </c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 t="s">
        <v>54</v>
      </c>
      <c r="K134" s="54"/>
      <c r="L134" s="74">
        <v>287.2</v>
      </c>
      <c r="M134" s="23"/>
      <c r="N134" s="74"/>
      <c r="O134" s="74"/>
      <c r="P134" s="23"/>
      <c r="Q134" s="23">
        <f>SUM(L134:P134)</f>
        <v>287.2</v>
      </c>
      <c r="R134" s="23"/>
      <c r="S134" s="74"/>
      <c r="T134" s="74"/>
      <c r="U134" s="74"/>
      <c r="V134" s="23">
        <f>SUM(R134:U134)</f>
        <v>0</v>
      </c>
      <c r="W134" s="23">
        <f>Q134+V134</f>
        <v>287.2</v>
      </c>
      <c r="X134" s="23">
        <f>Q134/W134*100</f>
        <v>100</v>
      </c>
      <c r="Y134" s="23">
        <f>V134/W134*100</f>
        <v>0</v>
      </c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231</v>
      </c>
      <c r="Z137" s="4"/>
    </row>
    <row r="138" spans="1:26" ht="23.25">
      <c r="A138" s="4"/>
      <c r="B138" s="67" t="s">
        <v>41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2</v>
      </c>
      <c r="M138" s="13"/>
      <c r="N138" s="13"/>
      <c r="O138" s="13"/>
      <c r="P138" s="13"/>
      <c r="Q138" s="13"/>
      <c r="R138" s="14" t="s">
        <v>3</v>
      </c>
      <c r="S138" s="13"/>
      <c r="T138" s="13"/>
      <c r="U138" s="13"/>
      <c r="V138" s="15"/>
      <c r="W138" s="13" t="s">
        <v>43</v>
      </c>
      <c r="X138" s="13"/>
      <c r="Y138" s="16"/>
      <c r="Z138" s="4"/>
    </row>
    <row r="139" spans="1:26" ht="23.25">
      <c r="A139" s="4"/>
      <c r="B139" s="17" t="s">
        <v>42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4</v>
      </c>
      <c r="P139" s="26"/>
      <c r="Q139" s="27"/>
      <c r="R139" s="28" t="s">
        <v>4</v>
      </c>
      <c r="S139" s="24"/>
      <c r="T139" s="22"/>
      <c r="U139" s="29"/>
      <c r="V139" s="27"/>
      <c r="W139" s="27"/>
      <c r="X139" s="30" t="s">
        <v>5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6</v>
      </c>
      <c r="K140" s="21"/>
      <c r="L140" s="34" t="s">
        <v>7</v>
      </c>
      <c r="M140" s="35" t="s">
        <v>8</v>
      </c>
      <c r="N140" s="36" t="s">
        <v>7</v>
      </c>
      <c r="O140" s="34" t="s">
        <v>9</v>
      </c>
      <c r="P140" s="26" t="s">
        <v>10</v>
      </c>
      <c r="Q140" s="23"/>
      <c r="R140" s="37" t="s">
        <v>9</v>
      </c>
      <c r="S140" s="35" t="s">
        <v>11</v>
      </c>
      <c r="T140" s="34" t="s">
        <v>12</v>
      </c>
      <c r="U140" s="29" t="s">
        <v>13</v>
      </c>
      <c r="V140" s="27"/>
      <c r="W140" s="27"/>
      <c r="X140" s="27"/>
      <c r="Y140" s="35"/>
      <c r="Z140" s="4"/>
    </row>
    <row r="141" spans="1:26" ht="23.25">
      <c r="A141" s="4"/>
      <c r="B141" s="38" t="s">
        <v>32</v>
      </c>
      <c r="C141" s="38" t="s">
        <v>33</v>
      </c>
      <c r="D141" s="38" t="s">
        <v>34</v>
      </c>
      <c r="E141" s="38" t="s">
        <v>35</v>
      </c>
      <c r="F141" s="38" t="s">
        <v>36</v>
      </c>
      <c r="G141" s="38" t="s">
        <v>37</v>
      </c>
      <c r="H141" s="38" t="s">
        <v>40</v>
      </c>
      <c r="I141" s="19"/>
      <c r="J141" s="39"/>
      <c r="K141" s="21"/>
      <c r="L141" s="34" t="s">
        <v>14</v>
      </c>
      <c r="M141" s="35" t="s">
        <v>15</v>
      </c>
      <c r="N141" s="36" t="s">
        <v>16</v>
      </c>
      <c r="O141" s="34" t="s">
        <v>17</v>
      </c>
      <c r="P141" s="26" t="s">
        <v>18</v>
      </c>
      <c r="Q141" s="35" t="s">
        <v>19</v>
      </c>
      <c r="R141" s="37" t="s">
        <v>17</v>
      </c>
      <c r="S141" s="35" t="s">
        <v>20</v>
      </c>
      <c r="T141" s="34" t="s">
        <v>21</v>
      </c>
      <c r="U141" s="29" t="s">
        <v>22</v>
      </c>
      <c r="V141" s="26" t="s">
        <v>19</v>
      </c>
      <c r="W141" s="26" t="s">
        <v>23</v>
      </c>
      <c r="X141" s="26" t="s">
        <v>24</v>
      </c>
      <c r="Y141" s="35" t="s">
        <v>25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26</v>
      </c>
      <c r="P142" s="47"/>
      <c r="Q142" s="48"/>
      <c r="R142" s="49" t="s">
        <v>26</v>
      </c>
      <c r="S142" s="44" t="s">
        <v>27</v>
      </c>
      <c r="T142" s="43"/>
      <c r="U142" s="50" t="s">
        <v>28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51" t="s">
        <v>70</v>
      </c>
      <c r="C144" s="51" t="s">
        <v>72</v>
      </c>
      <c r="D144" s="51" t="s">
        <v>57</v>
      </c>
      <c r="E144" s="51"/>
      <c r="F144" s="51" t="s">
        <v>75</v>
      </c>
      <c r="G144" s="51" t="s">
        <v>63</v>
      </c>
      <c r="H144" s="51" t="s">
        <v>77</v>
      </c>
      <c r="I144" s="64"/>
      <c r="J144" s="55" t="s">
        <v>55</v>
      </c>
      <c r="K144" s="56"/>
      <c r="L144" s="74">
        <f>L134/L132*100</f>
        <v>109.36785986290936</v>
      </c>
      <c r="M144" s="74"/>
      <c r="N144" s="74"/>
      <c r="O144" s="74"/>
      <c r="P144" s="74"/>
      <c r="Q144" s="74">
        <f>Q134/Q132*100</f>
        <v>109.36785986290936</v>
      </c>
      <c r="R144" s="74"/>
      <c r="S144" s="74"/>
      <c r="T144" s="74"/>
      <c r="U144" s="77"/>
      <c r="V144" s="23"/>
      <c r="W144" s="23">
        <f>W134/W132*100</f>
        <v>109.36785986290936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5" t="s">
        <v>56</v>
      </c>
      <c r="K145" s="56"/>
      <c r="L145" s="74">
        <f>L134/L133*100</f>
        <v>99.48042951160375</v>
      </c>
      <c r="M145" s="74"/>
      <c r="N145" s="74"/>
      <c r="O145" s="74"/>
      <c r="P145" s="74"/>
      <c r="Q145" s="74">
        <f>Q134/Q133*100</f>
        <v>99.48042951160375</v>
      </c>
      <c r="R145" s="74"/>
      <c r="S145" s="74"/>
      <c r="T145" s="74"/>
      <c r="U145" s="74"/>
      <c r="V145" s="23"/>
      <c r="W145" s="23">
        <f>W134/W133*100</f>
        <v>99.48042951160375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/>
      <c r="K146" s="54"/>
      <c r="L146" s="74"/>
      <c r="M146" s="74"/>
      <c r="N146" s="74"/>
      <c r="O146" s="74"/>
      <c r="P146" s="74"/>
      <c r="Q146" s="23"/>
      <c r="R146" s="74"/>
      <c r="S146" s="74"/>
      <c r="T146" s="74"/>
      <c r="U146" s="74"/>
      <c r="V146" s="23"/>
      <c r="W146" s="23"/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 t="s">
        <v>79</v>
      </c>
      <c r="I147" s="64"/>
      <c r="J147" s="53" t="s">
        <v>80</v>
      </c>
      <c r="K147" s="54"/>
      <c r="L147" s="74"/>
      <c r="M147" s="23"/>
      <c r="N147" s="74"/>
      <c r="O147" s="74"/>
      <c r="P147" s="23"/>
      <c r="Q147" s="23"/>
      <c r="R147" s="23"/>
      <c r="S147" s="74"/>
      <c r="T147" s="74"/>
      <c r="U147" s="74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 t="s">
        <v>81</v>
      </c>
      <c r="K148" s="54"/>
      <c r="L148" s="74"/>
      <c r="M148" s="23"/>
      <c r="N148" s="74"/>
      <c r="O148" s="74"/>
      <c r="P148" s="23"/>
      <c r="Q148" s="23"/>
      <c r="R148" s="23"/>
      <c r="S148" s="74"/>
      <c r="T148" s="74"/>
      <c r="U148" s="74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3" t="s">
        <v>52</v>
      </c>
      <c r="K149" s="54"/>
      <c r="L149" s="74">
        <v>813</v>
      </c>
      <c r="M149" s="23"/>
      <c r="N149" s="74"/>
      <c r="O149" s="74"/>
      <c r="P149" s="23"/>
      <c r="Q149" s="23">
        <f>SUM(L149:P149)</f>
        <v>813</v>
      </c>
      <c r="R149" s="23"/>
      <c r="S149" s="74"/>
      <c r="T149" s="74"/>
      <c r="U149" s="74"/>
      <c r="V149" s="23">
        <f>SUM(R149:U149)</f>
        <v>0</v>
      </c>
      <c r="W149" s="23">
        <f>Q149+V149</f>
        <v>813</v>
      </c>
      <c r="X149" s="23">
        <f>Q149/W149*100</f>
        <v>100</v>
      </c>
      <c r="Y149" s="23">
        <f>V149/W149*100</f>
        <v>0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 t="s">
        <v>53</v>
      </c>
      <c r="K150" s="54"/>
      <c r="L150" s="74">
        <v>1005.3</v>
      </c>
      <c r="M150" s="23"/>
      <c r="N150" s="74"/>
      <c r="O150" s="74"/>
      <c r="P150" s="23"/>
      <c r="Q150" s="23">
        <f>SUM(L150:P150)</f>
        <v>1005.3</v>
      </c>
      <c r="R150" s="23"/>
      <c r="S150" s="74"/>
      <c r="T150" s="74"/>
      <c r="U150" s="74"/>
      <c r="V150" s="23">
        <f>SUM(R150:U150)</f>
        <v>0</v>
      </c>
      <c r="W150" s="23">
        <f>Q150+V150</f>
        <v>1005.3</v>
      </c>
      <c r="X150" s="23">
        <f>Q150/W150*100</f>
        <v>100</v>
      </c>
      <c r="Y150" s="23">
        <f>V150/W150*100</f>
        <v>0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4"/>
      <c r="J151" s="53" t="s">
        <v>54</v>
      </c>
      <c r="K151" s="54"/>
      <c r="L151" s="74">
        <v>881.3</v>
      </c>
      <c r="M151" s="23"/>
      <c r="N151" s="74"/>
      <c r="O151" s="74"/>
      <c r="P151" s="23"/>
      <c r="Q151" s="23">
        <f>SUM(L151:P151)</f>
        <v>881.3</v>
      </c>
      <c r="R151" s="23"/>
      <c r="S151" s="74"/>
      <c r="T151" s="74"/>
      <c r="U151" s="74"/>
      <c r="V151" s="23">
        <f>SUM(R151:U151)</f>
        <v>0</v>
      </c>
      <c r="W151" s="23">
        <f>Q151+V151</f>
        <v>881.3</v>
      </c>
      <c r="X151" s="23">
        <f>Q151/W151*100</f>
        <v>100</v>
      </c>
      <c r="Y151" s="23">
        <f>V151/W151*100</f>
        <v>0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 t="s">
        <v>55</v>
      </c>
      <c r="K152" s="54"/>
      <c r="L152" s="74">
        <f>L151/L149*100</f>
        <v>108.40098400984009</v>
      </c>
      <c r="M152" s="23"/>
      <c r="N152" s="74"/>
      <c r="O152" s="74"/>
      <c r="P152" s="23"/>
      <c r="Q152" s="23">
        <f>Q151/Q149*100</f>
        <v>108.40098400984009</v>
      </c>
      <c r="R152" s="23"/>
      <c r="S152" s="74"/>
      <c r="T152" s="74"/>
      <c r="U152" s="74"/>
      <c r="V152" s="23"/>
      <c r="W152" s="23">
        <f>W151/W149*100</f>
        <v>108.40098400984009</v>
      </c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 t="s">
        <v>56</v>
      </c>
      <c r="K153" s="54"/>
      <c r="L153" s="74">
        <f>L151/L150*100</f>
        <v>87.66537352034219</v>
      </c>
      <c r="M153" s="23"/>
      <c r="N153" s="74"/>
      <c r="O153" s="74"/>
      <c r="P153" s="23"/>
      <c r="Q153" s="23">
        <f>Q151/Q150*100</f>
        <v>87.66537352034219</v>
      </c>
      <c r="R153" s="23"/>
      <c r="S153" s="74"/>
      <c r="T153" s="74"/>
      <c r="U153" s="74"/>
      <c r="V153" s="23"/>
      <c r="W153" s="23">
        <f>W151/W150*100</f>
        <v>87.66537352034219</v>
      </c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/>
      <c r="K154" s="54"/>
      <c r="L154" s="74"/>
      <c r="M154" s="23"/>
      <c r="N154" s="74"/>
      <c r="O154" s="74"/>
      <c r="P154" s="23"/>
      <c r="Q154" s="23"/>
      <c r="R154" s="23"/>
      <c r="S154" s="74"/>
      <c r="T154" s="74"/>
      <c r="U154" s="74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 t="s">
        <v>82</v>
      </c>
      <c r="I155" s="64"/>
      <c r="J155" s="53" t="s">
        <v>83</v>
      </c>
      <c r="K155" s="54"/>
      <c r="L155" s="74"/>
      <c r="M155" s="23"/>
      <c r="N155" s="74"/>
      <c r="O155" s="74"/>
      <c r="P155" s="23"/>
      <c r="Q155" s="23"/>
      <c r="R155" s="23"/>
      <c r="S155" s="74"/>
      <c r="T155" s="74"/>
      <c r="U155" s="74"/>
      <c r="V155" s="23"/>
      <c r="W155" s="23"/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3" t="s">
        <v>52</v>
      </c>
      <c r="K156" s="54"/>
      <c r="L156" s="74">
        <v>460.7</v>
      </c>
      <c r="M156" s="23"/>
      <c r="N156" s="74"/>
      <c r="O156" s="74"/>
      <c r="P156" s="23"/>
      <c r="Q156" s="23">
        <f>SUM(L156:P156)</f>
        <v>460.7</v>
      </c>
      <c r="R156" s="23"/>
      <c r="S156" s="74"/>
      <c r="T156" s="74"/>
      <c r="U156" s="74"/>
      <c r="V156" s="23">
        <f>SUM(R156:U156)</f>
        <v>0</v>
      </c>
      <c r="W156" s="23">
        <f>Q156+V156</f>
        <v>460.7</v>
      </c>
      <c r="X156" s="23">
        <f>Q156/W156*100</f>
        <v>100</v>
      </c>
      <c r="Y156" s="23">
        <f>V156/W156*100</f>
        <v>0</v>
      </c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 t="s">
        <v>53</v>
      </c>
      <c r="K157" s="54"/>
      <c r="L157" s="74">
        <v>496.7</v>
      </c>
      <c r="M157" s="23"/>
      <c r="N157" s="74"/>
      <c r="O157" s="74"/>
      <c r="P157" s="23"/>
      <c r="Q157" s="23">
        <f>SUM(L157:P157)</f>
        <v>496.7</v>
      </c>
      <c r="R157" s="23"/>
      <c r="S157" s="74"/>
      <c r="T157" s="74"/>
      <c r="U157" s="74"/>
      <c r="V157" s="23">
        <f>SUM(R157:U157)</f>
        <v>0</v>
      </c>
      <c r="W157" s="23">
        <f>Q157+V157</f>
        <v>496.7</v>
      </c>
      <c r="X157" s="23">
        <f>Q157/W157*100</f>
        <v>100</v>
      </c>
      <c r="Y157" s="23">
        <f>V157/W157*100</f>
        <v>0</v>
      </c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/>
      <c r="I158" s="53"/>
      <c r="J158" s="53" t="s">
        <v>54</v>
      </c>
      <c r="K158" s="54"/>
      <c r="L158" s="21">
        <v>488.5</v>
      </c>
      <c r="M158" s="21"/>
      <c r="N158" s="21"/>
      <c r="O158" s="21"/>
      <c r="P158" s="21"/>
      <c r="Q158" s="21">
        <f>SUM(L158:P158)</f>
        <v>488.5</v>
      </c>
      <c r="R158" s="21"/>
      <c r="S158" s="21"/>
      <c r="T158" s="21"/>
      <c r="U158" s="21"/>
      <c r="V158" s="21">
        <f>SUM(R158:U158)</f>
        <v>0</v>
      </c>
      <c r="W158" s="21">
        <f>Q158+V158</f>
        <v>488.5</v>
      </c>
      <c r="X158" s="21">
        <f>Q158/W158*100</f>
        <v>100</v>
      </c>
      <c r="Y158" s="21">
        <f>V158/W158*100</f>
        <v>0</v>
      </c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4"/>
      <c r="J159" s="53" t="s">
        <v>55</v>
      </c>
      <c r="K159" s="54"/>
      <c r="L159" s="74">
        <f>L158/L156*100</f>
        <v>106.03429563707402</v>
      </c>
      <c r="M159" s="23"/>
      <c r="N159" s="74"/>
      <c r="O159" s="74"/>
      <c r="P159" s="23"/>
      <c r="Q159" s="23">
        <f>Q158/Q156*100</f>
        <v>106.03429563707402</v>
      </c>
      <c r="R159" s="23"/>
      <c r="S159" s="74"/>
      <c r="T159" s="74"/>
      <c r="U159" s="74"/>
      <c r="V159" s="23"/>
      <c r="W159" s="23">
        <f>W158/W156*100</f>
        <v>106.03429563707402</v>
      </c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 t="s">
        <v>56</v>
      </c>
      <c r="K160" s="54"/>
      <c r="L160" s="74">
        <f>L158/L157*100</f>
        <v>98.34910408697402</v>
      </c>
      <c r="M160" s="23"/>
      <c r="N160" s="74"/>
      <c r="O160" s="74"/>
      <c r="P160" s="23"/>
      <c r="Q160" s="23">
        <f>Q158/Q157*100</f>
        <v>98.34910408697402</v>
      </c>
      <c r="R160" s="23"/>
      <c r="S160" s="74"/>
      <c r="T160" s="74"/>
      <c r="U160" s="74"/>
      <c r="V160" s="23"/>
      <c r="W160" s="23">
        <f>W158/W157*100</f>
        <v>98.34910408697402</v>
      </c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/>
      <c r="K161" s="54"/>
      <c r="L161" s="74"/>
      <c r="M161" s="23"/>
      <c r="N161" s="74"/>
      <c r="O161" s="74"/>
      <c r="P161" s="23"/>
      <c r="Q161" s="23"/>
      <c r="R161" s="23"/>
      <c r="S161" s="74"/>
      <c r="T161" s="74"/>
      <c r="U161" s="74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 t="s">
        <v>84</v>
      </c>
      <c r="I162" s="64"/>
      <c r="J162" s="53" t="s">
        <v>85</v>
      </c>
      <c r="K162" s="54"/>
      <c r="L162" s="74"/>
      <c r="M162" s="23"/>
      <c r="N162" s="74"/>
      <c r="O162" s="74"/>
      <c r="P162" s="23"/>
      <c r="Q162" s="23"/>
      <c r="R162" s="23"/>
      <c r="S162" s="74"/>
      <c r="T162" s="74"/>
      <c r="U162" s="74"/>
      <c r="V162" s="23"/>
      <c r="W162" s="23"/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 t="s">
        <v>81</v>
      </c>
      <c r="K163" s="54"/>
      <c r="L163" s="74"/>
      <c r="M163" s="23"/>
      <c r="N163" s="74"/>
      <c r="O163" s="74"/>
      <c r="P163" s="23"/>
      <c r="Q163" s="23"/>
      <c r="R163" s="23"/>
      <c r="S163" s="74"/>
      <c r="T163" s="74"/>
      <c r="U163" s="74"/>
      <c r="V163" s="23"/>
      <c r="W163" s="23"/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3" t="s">
        <v>52</v>
      </c>
      <c r="K164" s="54"/>
      <c r="L164" s="74">
        <v>968.4</v>
      </c>
      <c r="M164" s="23"/>
      <c r="N164" s="74"/>
      <c r="O164" s="74"/>
      <c r="P164" s="23"/>
      <c r="Q164" s="23">
        <f>SUM(L164:P164)</f>
        <v>968.4</v>
      </c>
      <c r="R164" s="23"/>
      <c r="S164" s="74"/>
      <c r="T164" s="74"/>
      <c r="U164" s="74"/>
      <c r="V164" s="23">
        <f>SUM(R164:U164)</f>
        <v>0</v>
      </c>
      <c r="W164" s="23">
        <f>Q164+V164</f>
        <v>968.4</v>
      </c>
      <c r="X164" s="23">
        <f>Q164/W164*100</f>
        <v>100</v>
      </c>
      <c r="Y164" s="23">
        <f>V164/W164*100</f>
        <v>0</v>
      </c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4"/>
      <c r="J165" s="53" t="s">
        <v>53</v>
      </c>
      <c r="K165" s="54"/>
      <c r="L165" s="74">
        <v>1067.5</v>
      </c>
      <c r="M165" s="23"/>
      <c r="N165" s="74"/>
      <c r="O165" s="74"/>
      <c r="P165" s="23"/>
      <c r="Q165" s="23">
        <f>SUM(L165:P165)</f>
        <v>1067.5</v>
      </c>
      <c r="R165" s="23"/>
      <c r="S165" s="74"/>
      <c r="T165" s="74"/>
      <c r="U165" s="74"/>
      <c r="V165" s="23">
        <f>SUM(R165:U165)</f>
        <v>0</v>
      </c>
      <c r="W165" s="23">
        <f>Q165+V165</f>
        <v>1067.5</v>
      </c>
      <c r="X165" s="23">
        <f>Q165/W165*100</f>
        <v>100</v>
      </c>
      <c r="Y165" s="23">
        <f>V165/W165*100</f>
        <v>0</v>
      </c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 t="s">
        <v>54</v>
      </c>
      <c r="K166" s="54"/>
      <c r="L166" s="74">
        <v>957.1</v>
      </c>
      <c r="M166" s="23"/>
      <c r="N166" s="74"/>
      <c r="O166" s="74"/>
      <c r="P166" s="23"/>
      <c r="Q166" s="23">
        <f>SUM(L166:P166)</f>
        <v>957.1</v>
      </c>
      <c r="R166" s="23"/>
      <c r="S166" s="74"/>
      <c r="T166" s="74"/>
      <c r="U166" s="74"/>
      <c r="V166" s="23">
        <f>SUM(R166:U166)</f>
        <v>0</v>
      </c>
      <c r="W166" s="23">
        <f>Q166+V166</f>
        <v>957.1</v>
      </c>
      <c r="X166" s="23">
        <f>Q166/W166*100</f>
        <v>100</v>
      </c>
      <c r="Y166" s="23">
        <f>V166/W166*100</f>
        <v>0</v>
      </c>
      <c r="Z166" s="4"/>
    </row>
    <row r="167" spans="1:26" ht="23.25">
      <c r="A167" s="4"/>
      <c r="B167" s="57"/>
      <c r="C167" s="58"/>
      <c r="D167" s="58"/>
      <c r="E167" s="58"/>
      <c r="F167" s="58"/>
      <c r="G167" s="58"/>
      <c r="H167" s="58"/>
      <c r="I167" s="53"/>
      <c r="J167" s="53" t="s">
        <v>55</v>
      </c>
      <c r="K167" s="54"/>
      <c r="L167" s="21">
        <f>L166/L164*100</f>
        <v>98.8331268071045</v>
      </c>
      <c r="M167" s="21"/>
      <c r="N167" s="21"/>
      <c r="O167" s="21"/>
      <c r="P167" s="21"/>
      <c r="Q167" s="21">
        <f>Q166/Q164*100</f>
        <v>98.8331268071045</v>
      </c>
      <c r="R167" s="21"/>
      <c r="S167" s="21"/>
      <c r="T167" s="21"/>
      <c r="U167" s="21"/>
      <c r="V167" s="21"/>
      <c r="W167" s="21">
        <f>W166/W164*100</f>
        <v>98.8331268071045</v>
      </c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56</v>
      </c>
      <c r="K168" s="54"/>
      <c r="L168" s="74">
        <f>L166/L165*100</f>
        <v>89.65807962529274</v>
      </c>
      <c r="M168" s="23"/>
      <c r="N168" s="74"/>
      <c r="O168" s="74"/>
      <c r="P168" s="23"/>
      <c r="Q168" s="23">
        <f>Q166/Q165*100</f>
        <v>89.65807962529274</v>
      </c>
      <c r="R168" s="23"/>
      <c r="S168" s="74"/>
      <c r="T168" s="74"/>
      <c r="U168" s="74"/>
      <c r="V168" s="23"/>
      <c r="W168" s="23">
        <f>W166/W165*100</f>
        <v>89.65807962529274</v>
      </c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/>
      <c r="K169" s="54"/>
      <c r="L169" s="74"/>
      <c r="M169" s="23"/>
      <c r="N169" s="74"/>
      <c r="O169" s="74"/>
      <c r="P169" s="23"/>
      <c r="Q169" s="23"/>
      <c r="R169" s="23"/>
      <c r="S169" s="74"/>
      <c r="T169" s="74"/>
      <c r="U169" s="74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 t="s">
        <v>86</v>
      </c>
      <c r="I170" s="64"/>
      <c r="J170" s="53" t="s">
        <v>87</v>
      </c>
      <c r="K170" s="54"/>
      <c r="L170" s="74"/>
      <c r="M170" s="23"/>
      <c r="N170" s="74"/>
      <c r="O170" s="74"/>
      <c r="P170" s="23"/>
      <c r="Q170" s="23"/>
      <c r="R170" s="23"/>
      <c r="S170" s="74"/>
      <c r="T170" s="74"/>
      <c r="U170" s="74"/>
      <c r="V170" s="23"/>
      <c r="W170" s="23"/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3" t="s">
        <v>88</v>
      </c>
      <c r="K171" s="54"/>
      <c r="L171" s="74"/>
      <c r="M171" s="23"/>
      <c r="N171" s="74"/>
      <c r="O171" s="74"/>
      <c r="P171" s="23"/>
      <c r="Q171" s="23"/>
      <c r="R171" s="23"/>
      <c r="S171" s="74"/>
      <c r="T171" s="74"/>
      <c r="U171" s="74"/>
      <c r="V171" s="23"/>
      <c r="W171" s="23"/>
      <c r="X171" s="23"/>
      <c r="Y171" s="23"/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 t="s">
        <v>52</v>
      </c>
      <c r="K172" s="54"/>
      <c r="L172" s="74">
        <v>374.9</v>
      </c>
      <c r="M172" s="23"/>
      <c r="N172" s="74"/>
      <c r="O172" s="74"/>
      <c r="P172" s="23"/>
      <c r="Q172" s="23">
        <f>SUM(L172:P172)</f>
        <v>374.9</v>
      </c>
      <c r="R172" s="23"/>
      <c r="S172" s="74"/>
      <c r="T172" s="74"/>
      <c r="U172" s="74"/>
      <c r="V172" s="23">
        <f>SUM(R172:U172)</f>
        <v>0</v>
      </c>
      <c r="W172" s="23">
        <f>Q172+V172</f>
        <v>374.9</v>
      </c>
      <c r="X172" s="23">
        <f>Q172/W172*100</f>
        <v>100</v>
      </c>
      <c r="Y172" s="23">
        <f>V172/W172*100</f>
        <v>0</v>
      </c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 t="s">
        <v>53</v>
      </c>
      <c r="K173" s="54"/>
      <c r="L173" s="21">
        <v>391.7</v>
      </c>
      <c r="M173" s="21"/>
      <c r="N173" s="21"/>
      <c r="O173" s="21"/>
      <c r="P173" s="21"/>
      <c r="Q173" s="21">
        <f>SUM(L173:P173)</f>
        <v>391.7</v>
      </c>
      <c r="R173" s="21"/>
      <c r="S173" s="21"/>
      <c r="T173" s="21"/>
      <c r="U173" s="21"/>
      <c r="V173" s="21">
        <f>SUM(R173:U173)</f>
        <v>0</v>
      </c>
      <c r="W173" s="21">
        <f>Q173+V173</f>
        <v>391.7</v>
      </c>
      <c r="X173" s="21">
        <f>Q173/W173*100</f>
        <v>100</v>
      </c>
      <c r="Y173" s="21">
        <f>V173/W173*100</f>
        <v>0</v>
      </c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/>
      <c r="I174" s="64"/>
      <c r="J174" s="53" t="s">
        <v>54</v>
      </c>
      <c r="K174" s="54"/>
      <c r="L174" s="74">
        <v>374.8</v>
      </c>
      <c r="M174" s="23"/>
      <c r="N174" s="74"/>
      <c r="O174" s="74"/>
      <c r="P174" s="23"/>
      <c r="Q174" s="23">
        <f>SUM(L174:P174)</f>
        <v>374.8</v>
      </c>
      <c r="R174" s="23"/>
      <c r="S174" s="74"/>
      <c r="T174" s="74"/>
      <c r="U174" s="74"/>
      <c r="V174" s="23">
        <f>SUM(R174:U174)</f>
        <v>0</v>
      </c>
      <c r="W174" s="23">
        <f>Q174+V174</f>
        <v>374.8</v>
      </c>
      <c r="X174" s="23">
        <f>Q174/W174*100</f>
        <v>100</v>
      </c>
      <c r="Y174" s="23">
        <f>V174/W174*100</f>
        <v>0</v>
      </c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/>
      <c r="I175" s="64"/>
      <c r="J175" s="53" t="s">
        <v>55</v>
      </c>
      <c r="K175" s="54"/>
      <c r="L175" s="74">
        <f>L174/L172*100</f>
        <v>99.97332622032543</v>
      </c>
      <c r="M175" s="23"/>
      <c r="N175" s="74"/>
      <c r="O175" s="74"/>
      <c r="P175" s="23"/>
      <c r="Q175" s="23">
        <f>Q174/Q172*100</f>
        <v>99.97332622032543</v>
      </c>
      <c r="R175" s="23"/>
      <c r="S175" s="74"/>
      <c r="T175" s="74"/>
      <c r="U175" s="74"/>
      <c r="V175" s="23"/>
      <c r="W175" s="23">
        <f>W174/W172*100</f>
        <v>99.97332622032543</v>
      </c>
      <c r="X175" s="23"/>
      <c r="Y175" s="23"/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56</v>
      </c>
      <c r="K176" s="54"/>
      <c r="L176" s="74">
        <f>L174/L173*100</f>
        <v>95.68547357671689</v>
      </c>
      <c r="M176" s="23"/>
      <c r="N176" s="74"/>
      <c r="O176" s="74"/>
      <c r="P176" s="23"/>
      <c r="Q176" s="23">
        <f>Q174/Q173*100</f>
        <v>95.68547357671689</v>
      </c>
      <c r="R176" s="23"/>
      <c r="S176" s="74"/>
      <c r="T176" s="74"/>
      <c r="U176" s="74"/>
      <c r="V176" s="23"/>
      <c r="W176" s="23">
        <f>W174/W173*100</f>
        <v>95.68547357671689</v>
      </c>
      <c r="X176" s="23"/>
      <c r="Y176" s="23"/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/>
      <c r="K177" s="54"/>
      <c r="L177" s="74"/>
      <c r="M177" s="23"/>
      <c r="N177" s="74"/>
      <c r="O177" s="74"/>
      <c r="P177" s="23"/>
      <c r="Q177" s="23"/>
      <c r="R177" s="23"/>
      <c r="S177" s="74"/>
      <c r="T177" s="74"/>
      <c r="U177" s="74"/>
      <c r="V177" s="23"/>
      <c r="W177" s="23"/>
      <c r="X177" s="23"/>
      <c r="Y177" s="23"/>
      <c r="Z177" s="4"/>
    </row>
    <row r="178" spans="1:26" ht="23.25">
      <c r="A178" s="4"/>
      <c r="B178" s="57"/>
      <c r="C178" s="57"/>
      <c r="D178" s="57" t="s">
        <v>89</v>
      </c>
      <c r="E178" s="57"/>
      <c r="F178" s="57"/>
      <c r="G178" s="57"/>
      <c r="H178" s="57"/>
      <c r="I178" s="64"/>
      <c r="J178" s="53" t="s">
        <v>227</v>
      </c>
      <c r="K178" s="54"/>
      <c r="L178" s="74"/>
      <c r="M178" s="23"/>
      <c r="N178" s="74"/>
      <c r="O178" s="74"/>
      <c r="P178" s="23"/>
      <c r="Q178" s="23"/>
      <c r="R178" s="23"/>
      <c r="S178" s="74"/>
      <c r="T178" s="74"/>
      <c r="U178" s="74"/>
      <c r="V178" s="23"/>
      <c r="W178" s="23"/>
      <c r="X178" s="23"/>
      <c r="Y178" s="23"/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 t="s">
        <v>90</v>
      </c>
      <c r="K179" s="54"/>
      <c r="L179" s="74"/>
      <c r="M179" s="23"/>
      <c r="N179" s="74"/>
      <c r="O179" s="74"/>
      <c r="P179" s="23"/>
      <c r="Q179" s="23"/>
      <c r="R179" s="23"/>
      <c r="S179" s="74"/>
      <c r="T179" s="74"/>
      <c r="U179" s="74"/>
      <c r="V179" s="23"/>
      <c r="W179" s="23"/>
      <c r="X179" s="23"/>
      <c r="Y179" s="23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232</v>
      </c>
      <c r="Z182" s="4"/>
    </row>
    <row r="183" spans="1:26" ht="23.25">
      <c r="A183" s="4"/>
      <c r="B183" s="67" t="s">
        <v>41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3" t="s">
        <v>2</v>
      </c>
      <c r="M183" s="13"/>
      <c r="N183" s="13"/>
      <c r="O183" s="13"/>
      <c r="P183" s="13"/>
      <c r="Q183" s="13"/>
      <c r="R183" s="14" t="s">
        <v>3</v>
      </c>
      <c r="S183" s="13"/>
      <c r="T183" s="13"/>
      <c r="U183" s="13"/>
      <c r="V183" s="15"/>
      <c r="W183" s="13" t="s">
        <v>43</v>
      </c>
      <c r="X183" s="13"/>
      <c r="Y183" s="16"/>
      <c r="Z183" s="4"/>
    </row>
    <row r="184" spans="1:26" ht="23.25">
      <c r="A184" s="4"/>
      <c r="B184" s="17" t="s">
        <v>42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22"/>
      <c r="M184" s="23"/>
      <c r="N184" s="24"/>
      <c r="O184" s="25" t="s">
        <v>4</v>
      </c>
      <c r="P184" s="26"/>
      <c r="Q184" s="27"/>
      <c r="R184" s="28" t="s">
        <v>4</v>
      </c>
      <c r="S184" s="24"/>
      <c r="T184" s="22"/>
      <c r="U184" s="29"/>
      <c r="V184" s="27"/>
      <c r="W184" s="27"/>
      <c r="X184" s="30" t="s">
        <v>5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6</v>
      </c>
      <c r="K185" s="21"/>
      <c r="L185" s="34" t="s">
        <v>7</v>
      </c>
      <c r="M185" s="35" t="s">
        <v>8</v>
      </c>
      <c r="N185" s="36" t="s">
        <v>7</v>
      </c>
      <c r="O185" s="34" t="s">
        <v>9</v>
      </c>
      <c r="P185" s="26" t="s">
        <v>10</v>
      </c>
      <c r="Q185" s="23"/>
      <c r="R185" s="37" t="s">
        <v>9</v>
      </c>
      <c r="S185" s="35" t="s">
        <v>11</v>
      </c>
      <c r="T185" s="34" t="s">
        <v>12</v>
      </c>
      <c r="U185" s="29" t="s">
        <v>13</v>
      </c>
      <c r="V185" s="27"/>
      <c r="W185" s="27"/>
      <c r="X185" s="27"/>
      <c r="Y185" s="35"/>
      <c r="Z185" s="4"/>
    </row>
    <row r="186" spans="1:26" ht="23.25">
      <c r="A186" s="4"/>
      <c r="B186" s="38" t="s">
        <v>32</v>
      </c>
      <c r="C186" s="38" t="s">
        <v>33</v>
      </c>
      <c r="D186" s="38" t="s">
        <v>34</v>
      </c>
      <c r="E186" s="38" t="s">
        <v>35</v>
      </c>
      <c r="F186" s="38" t="s">
        <v>36</v>
      </c>
      <c r="G186" s="38" t="s">
        <v>37</v>
      </c>
      <c r="H186" s="38" t="s">
        <v>40</v>
      </c>
      <c r="I186" s="19"/>
      <c r="J186" s="39"/>
      <c r="K186" s="21"/>
      <c r="L186" s="34" t="s">
        <v>14</v>
      </c>
      <c r="M186" s="35" t="s">
        <v>15</v>
      </c>
      <c r="N186" s="36" t="s">
        <v>16</v>
      </c>
      <c r="O186" s="34" t="s">
        <v>17</v>
      </c>
      <c r="P186" s="26" t="s">
        <v>18</v>
      </c>
      <c r="Q186" s="35" t="s">
        <v>19</v>
      </c>
      <c r="R186" s="37" t="s">
        <v>17</v>
      </c>
      <c r="S186" s="35" t="s">
        <v>20</v>
      </c>
      <c r="T186" s="34" t="s">
        <v>21</v>
      </c>
      <c r="U186" s="29" t="s">
        <v>22</v>
      </c>
      <c r="V186" s="26" t="s">
        <v>19</v>
      </c>
      <c r="W186" s="26" t="s">
        <v>23</v>
      </c>
      <c r="X186" s="26" t="s">
        <v>24</v>
      </c>
      <c r="Y186" s="35" t="s">
        <v>25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26</v>
      </c>
      <c r="P187" s="47"/>
      <c r="Q187" s="48"/>
      <c r="R187" s="49" t="s">
        <v>26</v>
      </c>
      <c r="S187" s="44" t="s">
        <v>27</v>
      </c>
      <c r="T187" s="43"/>
      <c r="U187" s="50" t="s">
        <v>28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22"/>
      <c r="M188" s="23"/>
      <c r="N188" s="24"/>
      <c r="O188" s="3"/>
      <c r="P188" s="27"/>
      <c r="Q188" s="27"/>
      <c r="R188" s="23"/>
      <c r="S188" s="24"/>
      <c r="T188" s="22"/>
      <c r="U188" s="73"/>
      <c r="V188" s="27"/>
      <c r="W188" s="27"/>
      <c r="X188" s="27"/>
      <c r="Y188" s="23"/>
      <c r="Z188" s="4"/>
    </row>
    <row r="189" spans="1:26" ht="23.25">
      <c r="A189" s="4"/>
      <c r="B189" s="51" t="s">
        <v>70</v>
      </c>
      <c r="C189" s="51" t="s">
        <v>72</v>
      </c>
      <c r="D189" s="51" t="s">
        <v>89</v>
      </c>
      <c r="E189" s="51"/>
      <c r="F189" s="51"/>
      <c r="G189" s="51"/>
      <c r="H189" s="51"/>
      <c r="I189" s="64"/>
      <c r="J189" s="55" t="s">
        <v>52</v>
      </c>
      <c r="K189" s="56"/>
      <c r="L189" s="74">
        <f aca="true" t="shared" si="29" ref="L189:P191">L196</f>
        <v>39238.3</v>
      </c>
      <c r="M189" s="74">
        <f t="shared" si="29"/>
        <v>0</v>
      </c>
      <c r="N189" s="74">
        <f t="shared" si="29"/>
        <v>0</v>
      </c>
      <c r="O189" s="74">
        <f t="shared" si="29"/>
        <v>0</v>
      </c>
      <c r="P189" s="74">
        <f t="shared" si="29"/>
        <v>0</v>
      </c>
      <c r="Q189" s="74">
        <f>SUM(L189:P189)</f>
        <v>39238.3</v>
      </c>
      <c r="R189" s="74">
        <f aca="true" t="shared" si="30" ref="R189:U191">R196</f>
        <v>0</v>
      </c>
      <c r="S189" s="74">
        <f t="shared" si="30"/>
        <v>0</v>
      </c>
      <c r="T189" s="74">
        <f t="shared" si="30"/>
        <v>0</v>
      </c>
      <c r="U189" s="77">
        <f t="shared" si="30"/>
        <v>0</v>
      </c>
      <c r="V189" s="23">
        <f>SUM(R189:U189)</f>
        <v>0</v>
      </c>
      <c r="W189" s="23">
        <f>Q189+V189</f>
        <v>39238.3</v>
      </c>
      <c r="X189" s="23">
        <f>Q189/W189*100</f>
        <v>100</v>
      </c>
      <c r="Y189" s="23">
        <f>V189/W189*100</f>
        <v>0</v>
      </c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5" t="s">
        <v>53</v>
      </c>
      <c r="K190" s="56"/>
      <c r="L190" s="74">
        <f t="shared" si="29"/>
        <v>49213.49999999999</v>
      </c>
      <c r="M190" s="74">
        <f t="shared" si="29"/>
        <v>0</v>
      </c>
      <c r="N190" s="74">
        <f t="shared" si="29"/>
        <v>0</v>
      </c>
      <c r="O190" s="74">
        <f t="shared" si="29"/>
        <v>0</v>
      </c>
      <c r="P190" s="74">
        <f t="shared" si="29"/>
        <v>0</v>
      </c>
      <c r="Q190" s="74">
        <f>SUM(L190:P190)</f>
        <v>49213.49999999999</v>
      </c>
      <c r="R190" s="74">
        <f t="shared" si="30"/>
        <v>0</v>
      </c>
      <c r="S190" s="74">
        <f t="shared" si="30"/>
        <v>0</v>
      </c>
      <c r="T190" s="74">
        <f t="shared" si="30"/>
        <v>0</v>
      </c>
      <c r="U190" s="74">
        <f t="shared" si="30"/>
        <v>0</v>
      </c>
      <c r="V190" s="23">
        <f>SUM(R190:U190)</f>
        <v>0</v>
      </c>
      <c r="W190" s="23">
        <f>Q190+V190</f>
        <v>49213.49999999999</v>
      </c>
      <c r="X190" s="23">
        <f>Q190/W190*100</f>
        <v>100</v>
      </c>
      <c r="Y190" s="23">
        <f>V190/W190*100</f>
        <v>0</v>
      </c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4"/>
      <c r="J191" s="53" t="s">
        <v>54</v>
      </c>
      <c r="K191" s="54"/>
      <c r="L191" s="74">
        <f t="shared" si="29"/>
        <v>46959.100000000006</v>
      </c>
      <c r="M191" s="74">
        <f t="shared" si="29"/>
        <v>0</v>
      </c>
      <c r="N191" s="74">
        <f t="shared" si="29"/>
        <v>0</v>
      </c>
      <c r="O191" s="74">
        <f t="shared" si="29"/>
        <v>0</v>
      </c>
      <c r="P191" s="74">
        <f t="shared" si="29"/>
        <v>0</v>
      </c>
      <c r="Q191" s="23">
        <f>SUM(L191:P191)</f>
        <v>46959.100000000006</v>
      </c>
      <c r="R191" s="74">
        <f t="shared" si="30"/>
        <v>0</v>
      </c>
      <c r="S191" s="74">
        <f t="shared" si="30"/>
        <v>0</v>
      </c>
      <c r="T191" s="74">
        <f t="shared" si="30"/>
        <v>0</v>
      </c>
      <c r="U191" s="74">
        <f t="shared" si="30"/>
        <v>0</v>
      </c>
      <c r="V191" s="23">
        <f>SUM(R191:U191)</f>
        <v>0</v>
      </c>
      <c r="W191" s="23">
        <f>Q191+V191</f>
        <v>46959.100000000006</v>
      </c>
      <c r="X191" s="23">
        <f>Q191/W191*100</f>
        <v>100</v>
      </c>
      <c r="Y191" s="23">
        <f>V191/W191*100</f>
        <v>0</v>
      </c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 t="s">
        <v>55</v>
      </c>
      <c r="K192" s="54"/>
      <c r="L192" s="74">
        <f>L191/L189*100</f>
        <v>119.67669343473086</v>
      </c>
      <c r="M192" s="23"/>
      <c r="N192" s="74"/>
      <c r="O192" s="74"/>
      <c r="P192" s="23"/>
      <c r="Q192" s="23">
        <f>Q191/Q189*100</f>
        <v>119.67669343473086</v>
      </c>
      <c r="R192" s="23"/>
      <c r="S192" s="74"/>
      <c r="T192" s="74"/>
      <c r="U192" s="74"/>
      <c r="V192" s="23"/>
      <c r="W192" s="23">
        <f>W191/W189*100</f>
        <v>119.67669343473086</v>
      </c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4"/>
      <c r="J193" s="53" t="s">
        <v>56</v>
      </c>
      <c r="K193" s="54"/>
      <c r="L193" s="74">
        <f>L191/L190*100</f>
        <v>95.41914312129805</v>
      </c>
      <c r="M193" s="23"/>
      <c r="N193" s="74"/>
      <c r="O193" s="74"/>
      <c r="P193" s="23"/>
      <c r="Q193" s="23">
        <f>Q191/Q190*100</f>
        <v>95.41914312129805</v>
      </c>
      <c r="R193" s="23"/>
      <c r="S193" s="74"/>
      <c r="T193" s="74"/>
      <c r="U193" s="74"/>
      <c r="V193" s="23"/>
      <c r="W193" s="23">
        <f>W191/W190*100</f>
        <v>95.41914312129805</v>
      </c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/>
      <c r="K194" s="54"/>
      <c r="L194" s="74"/>
      <c r="M194" s="23"/>
      <c r="N194" s="74"/>
      <c r="O194" s="74"/>
      <c r="P194" s="23"/>
      <c r="Q194" s="23"/>
      <c r="R194" s="23"/>
      <c r="S194" s="74"/>
      <c r="T194" s="74"/>
      <c r="U194" s="74"/>
      <c r="V194" s="23"/>
      <c r="W194" s="23"/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 t="s">
        <v>75</v>
      </c>
      <c r="G195" s="51"/>
      <c r="H195" s="51"/>
      <c r="I195" s="64"/>
      <c r="J195" s="53" t="s">
        <v>76</v>
      </c>
      <c r="K195" s="54"/>
      <c r="L195" s="74"/>
      <c r="M195" s="23"/>
      <c r="N195" s="74"/>
      <c r="O195" s="74"/>
      <c r="P195" s="23"/>
      <c r="Q195" s="23"/>
      <c r="R195" s="23"/>
      <c r="S195" s="74"/>
      <c r="T195" s="74"/>
      <c r="U195" s="74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 t="s">
        <v>52</v>
      </c>
      <c r="K196" s="54"/>
      <c r="L196" s="74">
        <f>L203</f>
        <v>39238.3</v>
      </c>
      <c r="M196" s="23">
        <f>M203</f>
        <v>0</v>
      </c>
      <c r="N196" s="74">
        <f>N203</f>
        <v>0</v>
      </c>
      <c r="O196" s="74">
        <f>O203</f>
        <v>0</v>
      </c>
      <c r="P196" s="23">
        <f>P203</f>
        <v>0</v>
      </c>
      <c r="Q196" s="23">
        <f>SUM(L196:P196)</f>
        <v>39238.3</v>
      </c>
      <c r="R196" s="23">
        <f>R203</f>
        <v>0</v>
      </c>
      <c r="S196" s="74">
        <f>S203</f>
        <v>0</v>
      </c>
      <c r="T196" s="74">
        <f>T203</f>
        <v>0</v>
      </c>
      <c r="U196" s="74">
        <f>U203</f>
        <v>0</v>
      </c>
      <c r="V196" s="23">
        <f>SUM(R196:U196)</f>
        <v>0</v>
      </c>
      <c r="W196" s="23">
        <f>Q196+V196</f>
        <v>39238.3</v>
      </c>
      <c r="X196" s="23">
        <f>Q196/W196*100</f>
        <v>100</v>
      </c>
      <c r="Y196" s="23">
        <f>V196/W196*100</f>
        <v>0</v>
      </c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4"/>
      <c r="J197" s="53" t="s">
        <v>53</v>
      </c>
      <c r="K197" s="54"/>
      <c r="L197" s="74">
        <f aca="true" t="shared" si="31" ref="L197:P198">L204</f>
        <v>49213.49999999999</v>
      </c>
      <c r="M197" s="23">
        <f t="shared" si="31"/>
        <v>0</v>
      </c>
      <c r="N197" s="74">
        <f t="shared" si="31"/>
        <v>0</v>
      </c>
      <c r="O197" s="74">
        <f t="shared" si="31"/>
        <v>0</v>
      </c>
      <c r="P197" s="23">
        <f t="shared" si="31"/>
        <v>0</v>
      </c>
      <c r="Q197" s="23">
        <f>SUM(L197:P197)</f>
        <v>49213.49999999999</v>
      </c>
      <c r="R197" s="23">
        <f aca="true" t="shared" si="32" ref="R197:U198">R204</f>
        <v>0</v>
      </c>
      <c r="S197" s="74">
        <f t="shared" si="32"/>
        <v>0</v>
      </c>
      <c r="T197" s="74">
        <f t="shared" si="32"/>
        <v>0</v>
      </c>
      <c r="U197" s="74">
        <f t="shared" si="32"/>
        <v>0</v>
      </c>
      <c r="V197" s="23">
        <f>SUM(R197:U197)</f>
        <v>0</v>
      </c>
      <c r="W197" s="23">
        <f>Q197+V197</f>
        <v>49213.49999999999</v>
      </c>
      <c r="X197" s="23">
        <f>Q197/W197*100</f>
        <v>100</v>
      </c>
      <c r="Y197" s="23">
        <f>V197/W197*100</f>
        <v>0</v>
      </c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 t="s">
        <v>54</v>
      </c>
      <c r="K198" s="54"/>
      <c r="L198" s="74">
        <f t="shared" si="31"/>
        <v>46959.100000000006</v>
      </c>
      <c r="M198" s="23">
        <f t="shared" si="31"/>
        <v>0</v>
      </c>
      <c r="N198" s="74">
        <f t="shared" si="31"/>
        <v>0</v>
      </c>
      <c r="O198" s="74">
        <f t="shared" si="31"/>
        <v>0</v>
      </c>
      <c r="P198" s="23">
        <f t="shared" si="31"/>
        <v>0</v>
      </c>
      <c r="Q198" s="23">
        <f>SUM(L198:P198)</f>
        <v>46959.100000000006</v>
      </c>
      <c r="R198" s="23">
        <f t="shared" si="32"/>
        <v>0</v>
      </c>
      <c r="S198" s="74">
        <f t="shared" si="32"/>
        <v>0</v>
      </c>
      <c r="T198" s="74">
        <f t="shared" si="32"/>
        <v>0</v>
      </c>
      <c r="U198" s="74">
        <f t="shared" si="32"/>
        <v>0</v>
      </c>
      <c r="V198" s="23">
        <f>V205</f>
        <v>0</v>
      </c>
      <c r="W198" s="23">
        <f>Q198+V198</f>
        <v>46959.100000000006</v>
      </c>
      <c r="X198" s="23">
        <f>Q198/W198*100</f>
        <v>100</v>
      </c>
      <c r="Y198" s="23">
        <f>V198/W198*100</f>
        <v>0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 t="s">
        <v>55</v>
      </c>
      <c r="K199" s="54"/>
      <c r="L199" s="74">
        <f>L198/L196*100</f>
        <v>119.67669343473086</v>
      </c>
      <c r="M199" s="23"/>
      <c r="N199" s="74"/>
      <c r="O199" s="74"/>
      <c r="P199" s="23"/>
      <c r="Q199" s="23">
        <f>Q198/Q196*100</f>
        <v>119.67669343473086</v>
      </c>
      <c r="R199" s="23"/>
      <c r="S199" s="74"/>
      <c r="T199" s="74"/>
      <c r="U199" s="74"/>
      <c r="V199" s="23"/>
      <c r="W199" s="23">
        <f>W198/W196*100</f>
        <v>119.67669343473086</v>
      </c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 t="s">
        <v>56</v>
      </c>
      <c r="K200" s="54"/>
      <c r="L200" s="74">
        <f>L198/L197*100</f>
        <v>95.41914312129805</v>
      </c>
      <c r="M200" s="23"/>
      <c r="N200" s="74"/>
      <c r="O200" s="74"/>
      <c r="P200" s="23"/>
      <c r="Q200" s="23">
        <f>Q198/Q197*100</f>
        <v>95.41914312129805</v>
      </c>
      <c r="R200" s="23"/>
      <c r="S200" s="74"/>
      <c r="T200" s="74"/>
      <c r="U200" s="74"/>
      <c r="V200" s="23"/>
      <c r="W200" s="23">
        <f>W198/W197*100</f>
        <v>95.41914312129805</v>
      </c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/>
      <c r="K201" s="54"/>
      <c r="L201" s="74"/>
      <c r="M201" s="23"/>
      <c r="N201" s="74"/>
      <c r="O201" s="74"/>
      <c r="P201" s="23"/>
      <c r="Q201" s="23"/>
      <c r="R201" s="23"/>
      <c r="S201" s="74"/>
      <c r="T201" s="74"/>
      <c r="U201" s="74"/>
      <c r="V201" s="23"/>
      <c r="W201" s="23"/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 t="s">
        <v>63</v>
      </c>
      <c r="H202" s="51"/>
      <c r="I202" s="64"/>
      <c r="J202" s="53" t="s">
        <v>64</v>
      </c>
      <c r="K202" s="54"/>
      <c r="L202" s="74"/>
      <c r="M202" s="23"/>
      <c r="N202" s="74"/>
      <c r="O202" s="74"/>
      <c r="P202" s="23"/>
      <c r="Q202" s="23"/>
      <c r="R202" s="23"/>
      <c r="S202" s="74"/>
      <c r="T202" s="74"/>
      <c r="U202" s="74"/>
      <c r="V202" s="23"/>
      <c r="W202" s="23"/>
      <c r="X202" s="23"/>
      <c r="Y202" s="23"/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3" t="s">
        <v>52</v>
      </c>
      <c r="K203" s="54"/>
      <c r="L203" s="21">
        <f>L210+L217+L224+L240+L247+L255+L264+L280+L288+L295+L303+L311+L327+L334+L342+L350+L358+L375+L383+L391+L398+L414+L421+L428+L435+L442+L459+L467+L474+L482</f>
        <v>39238.3</v>
      </c>
      <c r="M203" s="21">
        <f>M210+M217+M224+M240+M247+M255+M264+M280+M288+M295+M303+M311+M327+M334+M342+M350+M358+M375+M383+M391+M398+M414+M421+M428+M435+M442+M459+M467+M474+M482</f>
        <v>0</v>
      </c>
      <c r="N203" s="21">
        <f>N210+N217+N224+N240+N247+N255+N264+N280+N288+N295+N303+N311+N327+N334+N342+N350+N358+N375+N383+N391+N398+N414+N421+N428+N435+N442+N459+N467+N474+N482</f>
        <v>0</v>
      </c>
      <c r="O203" s="21">
        <f>O210+O217+O224+O240+O247+O255+O264+O280+O288+O295+O303+O311+O327+O334+O342+O350+O358+O375+O383+O391+O398+O414+O421+O428+O435+O442+O459+O467+O474+O482</f>
        <v>0</v>
      </c>
      <c r="P203" s="21">
        <f>P210+P217+P224+P240+P247+P255+P264+P280+P288+P295+P303+P311+P327+P334+P342+P350+P358+P375+P383+P391+P398+P414+P421+P428+P435+P442+P459+P467+P474+P482</f>
        <v>0</v>
      </c>
      <c r="Q203" s="21">
        <f>SUM(L203:P203)</f>
        <v>39238.3</v>
      </c>
      <c r="R203" s="21">
        <f>R210+R217+R224+R240+R247+R255+R264+R280+R288+R295+R303+R311+R327+R334+R342+R350+R358+R375+R383+R391+R398+R414+R421+R428+R435+R442+R459+R467+R474+R482</f>
        <v>0</v>
      </c>
      <c r="S203" s="21">
        <f>S210+S217+S224+S240+S247+S255+S264+S280+S288+S295+S303+S311+S327+S334+S342+S350+S358+S375+S383+S391+S398+S414+S421+S428+S435+S442+S459+S467+S474+S482</f>
        <v>0</v>
      </c>
      <c r="T203" s="21">
        <f>T210+T217+T224+T240+T247+T255+T264+T280+T288+T295+T303+T311+T327+T334+T342+T350+T358+T375+T383+T391+T398+T414+T421+T428+T435+T442+T459+T467+T474+T482</f>
        <v>0</v>
      </c>
      <c r="U203" s="21">
        <f>U210+U217+U224+U240+U247+U255+U264+U280+U288+U295+U303+U311+U327+U334+U342+U350+U358+U375+U383+U391+U398+U414+U421+U428+U435+U442+U459+U467+U474+U482</f>
        <v>0</v>
      </c>
      <c r="V203" s="21">
        <f>SUM(R203:U203)</f>
        <v>0</v>
      </c>
      <c r="W203" s="21">
        <f>Q203+V203</f>
        <v>39238.3</v>
      </c>
      <c r="X203" s="21">
        <f>Q203/W203*100</f>
        <v>100</v>
      </c>
      <c r="Y203" s="21">
        <f>V203/W203*100</f>
        <v>0</v>
      </c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4"/>
      <c r="J204" s="53" t="s">
        <v>53</v>
      </c>
      <c r="K204" s="54"/>
      <c r="L204" s="74">
        <f>L211+L218+L234+L241+L248+L256+L265+L281+L289+L296+L304+L312+L328+L335+L343+L351+L359+L376+L384+L392+L399+L415+L422+L429+L436+L443+L460+L468+L475+L483</f>
        <v>49213.49999999999</v>
      </c>
      <c r="M204" s="23">
        <f>M211+M218+M234+M241+M248+M256+M265+M281+M289+M296+M304+M312+M328+M335+M343+M351+M359+M376+M384+M392+M400+M415+M422+M429+M436+M443+M460+M468+M475+M483</f>
        <v>0</v>
      </c>
      <c r="N204" s="74">
        <f>N211+N218+N234+N241+N248+N256+N265+N281+N289+N296+N304+N312+N328+N335+N343+N351+N359+N376+N384+N392+N400+N415+N422+N429+N436+N443+N460+N468+N475+N483</f>
        <v>0</v>
      </c>
      <c r="O204" s="74">
        <f>O211+O218+O234+O241+O248+O256+O265+O281+O289+O296+O304+O312+O328+O335+O343+O351+O359+O376+O384+O392+O400+O415+O422+O429+O436+O443+O460+O468+O475+O483</f>
        <v>0</v>
      </c>
      <c r="P204" s="23">
        <f>P211+P218+P234+P241+P248+P256+P265+P281+P289+P296+P304+P312+P328+P335+P343+P351+P359+P376+P384+P392+P400+P415+P422+P429+P436+P443+P460+P468+P475+P483</f>
        <v>0</v>
      </c>
      <c r="Q204" s="23">
        <f>SUM(L204:P204)</f>
        <v>49213.49999999999</v>
      </c>
      <c r="R204" s="23">
        <f>R211+R218+R234+R241+R248+R256+R265+R281+R289+R296+R304+R312+R328+R335+R343+R351+R359+R376+R384+R392+R400+R415+R422+R429+R436+R443+R460+R468+R475+R483</f>
        <v>0</v>
      </c>
      <c r="S204" s="74">
        <f>S211+S218+S234+S241+S248+S256+S265+S281+S289+S296+S304+S312+S328+S335+S343+S351+S359+S376+S384+S392+S400+S415+S422+S429+S436+S443+S460+S468+S475+S483</f>
        <v>0</v>
      </c>
      <c r="T204" s="74">
        <f>T211+T218+T234+T241+T248+T256+T265+T281+T289+T296+T304+T312+T328+T335+T343+T351+T359+T376+T384+T392+T400+T415+T422+T429+T436+T443+T460+T468+T475+T483</f>
        <v>0</v>
      </c>
      <c r="U204" s="74">
        <f>U211+U218+U234+U241+U248+U256+U265+U281+U289+U296+U304+U312+U328+U335+U343+U351+U359+U376+U384+U392+U400+U415+U422+U429+U436+U443+U460+U468+U475+U483</f>
        <v>0</v>
      </c>
      <c r="V204" s="23">
        <f>SUM(R204:U204)</f>
        <v>0</v>
      </c>
      <c r="W204" s="23">
        <f>Q204+V204</f>
        <v>49213.49999999999</v>
      </c>
      <c r="X204" s="23">
        <f>Q204/W204*100</f>
        <v>100</v>
      </c>
      <c r="Y204" s="23">
        <f>V204/W204*100</f>
        <v>0</v>
      </c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 t="s">
        <v>54</v>
      </c>
      <c r="K205" s="54"/>
      <c r="L205" s="74">
        <f>L212+L219+L235+L242+L249+L257+L266+L282+L290+L297+L305+L313+L329+L336+L344+L352+L369+L377+L385+L393+L400+L416+L423+L430+L437+L444+L461+L469+L476+L484</f>
        <v>46959.100000000006</v>
      </c>
      <c r="M205" s="23">
        <f>M212+M219+M235+M242+M249+M257+M266+M282+M290+M297+M305+M313+M329+M336+M344+M352+M369+M377+M385+M393+M400+M416+M423+M430+M437+M444+M461+M469+M476+M484</f>
        <v>0</v>
      </c>
      <c r="N205" s="74">
        <f>N212+N219+N235+N242+N249+N257+N266+N282+N290+N297+N305+N313+N329+N336+N344+N352+N369+N377+N385+N393+N400+N416+N423+N430+N437+N444+N461+N469+N476+N484</f>
        <v>0</v>
      </c>
      <c r="O205" s="74">
        <f>O212+O219+O235+O242+O249+O257+O266+O282+O290+O297+O305+O313+O329+O336+O344+O352+O369+O377+O385+O393+O400+O416+O423+O430+O437+O444+O461+O469+O476+O484</f>
        <v>0</v>
      </c>
      <c r="P205" s="23">
        <f>P212+P219+P235+P242+P249+P257+P266+P282+P290+P297+P305+P313+P329+P336+P344+P352+P369+P377+P385+P393+P400+P416+P423+P430+P437+P444+P461+P469+P476+P484</f>
        <v>0</v>
      </c>
      <c r="Q205" s="23">
        <f>SUM(L205:P205)</f>
        <v>46959.100000000006</v>
      </c>
      <c r="R205" s="23">
        <f>R212+R219+R235+R242+R249+R257+R266+R282+R290+R297+R305+R313+R329+R336+R344+R352+R369+R377+R385+R393+R400+R416+R423+R430+R437+R444+R461+R469+R476+R484</f>
        <v>0</v>
      </c>
      <c r="S205" s="74">
        <f>S212+S219+S235+S242+S249+S257+S266+S282+S290+S297+S305+S313+S329+S336+S344+S352+S369+S377+S385+S393+S400+S416+S423+S430+S437+S444+S461+S469+S476+S484</f>
        <v>0</v>
      </c>
      <c r="T205" s="74">
        <f>T212+T219+T235+T242+T249+T257+T266+T282+T290+T297+T305+T313+T329+T336+T344+T352+T369+T377+T385+T393+T400+T416+T423+T430+T437+T444+T461+T469+T476+T484</f>
        <v>0</v>
      </c>
      <c r="U205" s="74">
        <f>U212+U219+U235+U242+U249+U257+U266+U282+U290+U297+U305+U313+U329+U336+U344+U352+U369+U377+U385+U393+U400+U416+U423+U430+U437+U444+U461+U469+U476+U484</f>
        <v>0</v>
      </c>
      <c r="V205" s="23">
        <f>SUM(R205:U205)</f>
        <v>0</v>
      </c>
      <c r="W205" s="23">
        <f>Q205+V205</f>
        <v>46959.100000000006</v>
      </c>
      <c r="X205" s="23">
        <f>Q205/W205*100</f>
        <v>100</v>
      </c>
      <c r="Y205" s="23">
        <f>V205/W205*100</f>
        <v>0</v>
      </c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 t="s">
        <v>55</v>
      </c>
      <c r="K206" s="54"/>
      <c r="L206" s="74">
        <f>L205/L203*100</f>
        <v>119.67669343473086</v>
      </c>
      <c r="M206" s="23"/>
      <c r="N206" s="74"/>
      <c r="O206" s="74"/>
      <c r="P206" s="23"/>
      <c r="Q206" s="23">
        <f>Q205/Q203*100</f>
        <v>119.67669343473086</v>
      </c>
      <c r="R206" s="23"/>
      <c r="S206" s="74"/>
      <c r="T206" s="74"/>
      <c r="U206" s="74"/>
      <c r="V206" s="23"/>
      <c r="W206" s="23">
        <f>W205/W203*100</f>
        <v>119.67669343473086</v>
      </c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4"/>
      <c r="J207" s="53" t="s">
        <v>56</v>
      </c>
      <c r="K207" s="54"/>
      <c r="L207" s="74">
        <f>L205/L204*100</f>
        <v>95.41914312129805</v>
      </c>
      <c r="M207" s="23"/>
      <c r="N207" s="74"/>
      <c r="O207" s="74"/>
      <c r="P207" s="23"/>
      <c r="Q207" s="23">
        <f>Q205/Q204*100</f>
        <v>95.41914312129805</v>
      </c>
      <c r="R207" s="23"/>
      <c r="S207" s="74"/>
      <c r="T207" s="74"/>
      <c r="U207" s="74"/>
      <c r="V207" s="23"/>
      <c r="W207" s="23">
        <f>W205/W204*100</f>
        <v>95.41914312129805</v>
      </c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/>
      <c r="K208" s="54"/>
      <c r="L208" s="74"/>
      <c r="M208" s="23"/>
      <c r="N208" s="74"/>
      <c r="O208" s="74"/>
      <c r="P208" s="23"/>
      <c r="Q208" s="23"/>
      <c r="R208" s="23"/>
      <c r="S208" s="74"/>
      <c r="T208" s="74"/>
      <c r="U208" s="74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 t="s">
        <v>91</v>
      </c>
      <c r="I209" s="64"/>
      <c r="J209" s="53" t="s">
        <v>92</v>
      </c>
      <c r="K209" s="54"/>
      <c r="L209" s="74"/>
      <c r="M209" s="23"/>
      <c r="N209" s="74"/>
      <c r="O209" s="74"/>
      <c r="P209" s="23"/>
      <c r="Q209" s="23"/>
      <c r="R209" s="23"/>
      <c r="S209" s="74"/>
      <c r="T209" s="74"/>
      <c r="U209" s="74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 t="s">
        <v>52</v>
      </c>
      <c r="K210" s="54"/>
      <c r="L210" s="74">
        <v>1010.2</v>
      </c>
      <c r="M210" s="23"/>
      <c r="N210" s="74"/>
      <c r="O210" s="74"/>
      <c r="P210" s="23"/>
      <c r="Q210" s="23">
        <f>SUM(L210:P210)</f>
        <v>1010.2</v>
      </c>
      <c r="R210" s="23"/>
      <c r="S210" s="74"/>
      <c r="T210" s="74"/>
      <c r="U210" s="74"/>
      <c r="V210" s="23">
        <f>SUM(R210:U210)</f>
        <v>0</v>
      </c>
      <c r="W210" s="23">
        <f>Q210+V210</f>
        <v>1010.2</v>
      </c>
      <c r="X210" s="23">
        <f>Q210/W210*100</f>
        <v>100</v>
      </c>
      <c r="Y210" s="23">
        <f>V210/W210*100</f>
        <v>0</v>
      </c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3" t="s">
        <v>53</v>
      </c>
      <c r="K211" s="54"/>
      <c r="L211" s="74">
        <v>1122.6</v>
      </c>
      <c r="M211" s="23"/>
      <c r="N211" s="74"/>
      <c r="O211" s="74"/>
      <c r="P211" s="23"/>
      <c r="Q211" s="23">
        <f>SUM(L211:P211)</f>
        <v>1122.6</v>
      </c>
      <c r="R211" s="23"/>
      <c r="S211" s="74"/>
      <c r="T211" s="74"/>
      <c r="U211" s="74"/>
      <c r="V211" s="23">
        <f>SUM(R211:U211)</f>
        <v>0</v>
      </c>
      <c r="W211" s="23">
        <f>Q211+V211</f>
        <v>1122.6</v>
      </c>
      <c r="X211" s="23">
        <f>Q211/W211*100</f>
        <v>100</v>
      </c>
      <c r="Y211" s="23">
        <f>V211/W211*100</f>
        <v>0</v>
      </c>
      <c r="Z211" s="4"/>
    </row>
    <row r="212" spans="1:26" ht="23.25">
      <c r="A212" s="4"/>
      <c r="B212" s="57"/>
      <c r="C212" s="58"/>
      <c r="D212" s="58"/>
      <c r="E212" s="58"/>
      <c r="F212" s="58"/>
      <c r="G212" s="58"/>
      <c r="H212" s="58"/>
      <c r="I212" s="53"/>
      <c r="J212" s="53" t="s">
        <v>54</v>
      </c>
      <c r="K212" s="54"/>
      <c r="L212" s="21">
        <v>1067.9</v>
      </c>
      <c r="M212" s="21"/>
      <c r="N212" s="21"/>
      <c r="O212" s="21"/>
      <c r="P212" s="21"/>
      <c r="Q212" s="21">
        <f>SUM(L212:P212)</f>
        <v>1067.9</v>
      </c>
      <c r="R212" s="21"/>
      <c r="S212" s="21"/>
      <c r="T212" s="21"/>
      <c r="U212" s="21"/>
      <c r="V212" s="21">
        <f>SUM(R212:U212)</f>
        <v>0</v>
      </c>
      <c r="W212" s="21">
        <f>Q212+V212</f>
        <v>1067.9</v>
      </c>
      <c r="X212" s="21">
        <f>Q212/W212*100</f>
        <v>100</v>
      </c>
      <c r="Y212" s="21">
        <f>V212/W212*100</f>
        <v>0</v>
      </c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 t="s">
        <v>55</v>
      </c>
      <c r="K213" s="54"/>
      <c r="L213" s="74">
        <f>L212/L210*100</f>
        <v>105.71174024945556</v>
      </c>
      <c r="M213" s="23"/>
      <c r="N213" s="74"/>
      <c r="O213" s="74"/>
      <c r="P213" s="23"/>
      <c r="Q213" s="23">
        <f>Q212/Q210*100</f>
        <v>105.71174024945556</v>
      </c>
      <c r="R213" s="23"/>
      <c r="S213" s="74"/>
      <c r="T213" s="74"/>
      <c r="U213" s="74"/>
      <c r="V213" s="23"/>
      <c r="W213" s="23">
        <f>W212/W210*100</f>
        <v>105.71174024945556</v>
      </c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 t="s">
        <v>56</v>
      </c>
      <c r="K214" s="54"/>
      <c r="L214" s="74">
        <f>L212/L211*100</f>
        <v>95.12738286121505</v>
      </c>
      <c r="M214" s="23"/>
      <c r="N214" s="74"/>
      <c r="O214" s="74"/>
      <c r="P214" s="23"/>
      <c r="Q214" s="23">
        <f>Q212/Q211*100</f>
        <v>95.12738286121505</v>
      </c>
      <c r="R214" s="23"/>
      <c r="S214" s="74"/>
      <c r="T214" s="74"/>
      <c r="U214" s="74"/>
      <c r="V214" s="23"/>
      <c r="W214" s="23">
        <f>W212/W211*100</f>
        <v>95.12738286121505</v>
      </c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4"/>
      <c r="J215" s="53"/>
      <c r="K215" s="54"/>
      <c r="L215" s="74"/>
      <c r="M215" s="23"/>
      <c r="N215" s="74"/>
      <c r="O215" s="74"/>
      <c r="P215" s="23"/>
      <c r="Q215" s="23"/>
      <c r="R215" s="23"/>
      <c r="S215" s="74"/>
      <c r="T215" s="74"/>
      <c r="U215" s="74"/>
      <c r="V215" s="23"/>
      <c r="W215" s="23"/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 t="s">
        <v>93</v>
      </c>
      <c r="I216" s="64"/>
      <c r="J216" s="53" t="s">
        <v>94</v>
      </c>
      <c r="K216" s="54"/>
      <c r="L216" s="74"/>
      <c r="M216" s="23"/>
      <c r="N216" s="74"/>
      <c r="O216" s="74"/>
      <c r="P216" s="23"/>
      <c r="Q216" s="23"/>
      <c r="R216" s="23"/>
      <c r="S216" s="74"/>
      <c r="T216" s="74"/>
      <c r="U216" s="74"/>
      <c r="V216" s="23"/>
      <c r="W216" s="23"/>
      <c r="X216" s="23"/>
      <c r="Y216" s="23"/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 t="s">
        <v>52</v>
      </c>
      <c r="K217" s="54"/>
      <c r="L217" s="74">
        <v>408.8</v>
      </c>
      <c r="M217" s="23"/>
      <c r="N217" s="74"/>
      <c r="O217" s="74"/>
      <c r="P217" s="23"/>
      <c r="Q217" s="23">
        <f>SUM(L217:P217)</f>
        <v>408.8</v>
      </c>
      <c r="R217" s="23"/>
      <c r="S217" s="74"/>
      <c r="T217" s="74"/>
      <c r="U217" s="74"/>
      <c r="V217" s="23">
        <f>SUM(R217:U217)</f>
        <v>0</v>
      </c>
      <c r="W217" s="23">
        <f>Q217+V217</f>
        <v>408.8</v>
      </c>
      <c r="X217" s="23">
        <f>Q217/W217*100</f>
        <v>100</v>
      </c>
      <c r="Y217" s="23">
        <f>V217/W217*100</f>
        <v>0</v>
      </c>
      <c r="Z217" s="4"/>
    </row>
    <row r="218" spans="1:26" ht="23.25">
      <c r="A218" s="4"/>
      <c r="B218" s="57"/>
      <c r="C218" s="58"/>
      <c r="D218" s="58"/>
      <c r="E218" s="58"/>
      <c r="F218" s="58"/>
      <c r="G218" s="58"/>
      <c r="H218" s="58"/>
      <c r="I218" s="53"/>
      <c r="J218" s="53" t="s">
        <v>53</v>
      </c>
      <c r="K218" s="54"/>
      <c r="L218" s="21">
        <v>445.7</v>
      </c>
      <c r="M218" s="21"/>
      <c r="N218" s="21"/>
      <c r="O218" s="21"/>
      <c r="P218" s="21"/>
      <c r="Q218" s="21">
        <f>SUM(L218:P218)</f>
        <v>445.7</v>
      </c>
      <c r="R218" s="21"/>
      <c r="S218" s="21"/>
      <c r="T218" s="21"/>
      <c r="U218" s="21"/>
      <c r="V218" s="21">
        <f>SUM(R218:U218)</f>
        <v>0</v>
      </c>
      <c r="W218" s="21">
        <f>Q218+V218</f>
        <v>445.7</v>
      </c>
      <c r="X218" s="21">
        <f>Q218/W218*100</f>
        <v>100</v>
      </c>
      <c r="Y218" s="21">
        <f>V218/W218*100</f>
        <v>0</v>
      </c>
      <c r="Z218" s="4"/>
    </row>
    <row r="219" spans="1:26" ht="23.25">
      <c r="A219" s="4"/>
      <c r="B219" s="57"/>
      <c r="C219" s="57"/>
      <c r="D219" s="57"/>
      <c r="E219" s="57"/>
      <c r="F219" s="57"/>
      <c r="G219" s="57"/>
      <c r="H219" s="57"/>
      <c r="I219" s="64"/>
      <c r="J219" s="53" t="s">
        <v>54</v>
      </c>
      <c r="K219" s="54"/>
      <c r="L219" s="74">
        <v>426.3</v>
      </c>
      <c r="M219" s="23"/>
      <c r="N219" s="74"/>
      <c r="O219" s="74"/>
      <c r="P219" s="23"/>
      <c r="Q219" s="23">
        <f>SUM(L219:P219)</f>
        <v>426.3</v>
      </c>
      <c r="R219" s="23"/>
      <c r="S219" s="74"/>
      <c r="T219" s="74"/>
      <c r="U219" s="74"/>
      <c r="V219" s="23">
        <f>SUM(R219:U219)</f>
        <v>0</v>
      </c>
      <c r="W219" s="23">
        <f>Q219+V219</f>
        <v>426.3</v>
      </c>
      <c r="X219" s="23">
        <f>Q219/W219*100</f>
        <v>100</v>
      </c>
      <c r="Y219" s="23">
        <f>V219/W219*100</f>
        <v>0</v>
      </c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55</v>
      </c>
      <c r="K220" s="54"/>
      <c r="L220" s="74">
        <f>L219/L217*100</f>
        <v>104.28082191780821</v>
      </c>
      <c r="M220" s="23"/>
      <c r="N220" s="74"/>
      <c r="O220" s="74"/>
      <c r="P220" s="23"/>
      <c r="Q220" s="23">
        <f>Q219/Q217*100</f>
        <v>104.28082191780821</v>
      </c>
      <c r="R220" s="23"/>
      <c r="S220" s="74"/>
      <c r="T220" s="74"/>
      <c r="U220" s="74"/>
      <c r="V220" s="23"/>
      <c r="W220" s="23">
        <f>W219/W217*100</f>
        <v>104.28082191780821</v>
      </c>
      <c r="X220" s="23"/>
      <c r="Y220" s="23"/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 t="s">
        <v>56</v>
      </c>
      <c r="K221" s="54"/>
      <c r="L221" s="74">
        <f>L219/L218*100</f>
        <v>95.64729638770474</v>
      </c>
      <c r="M221" s="23"/>
      <c r="N221" s="74"/>
      <c r="O221" s="74"/>
      <c r="P221" s="23"/>
      <c r="Q221" s="23">
        <f>Q219/Q218*100</f>
        <v>95.64729638770474</v>
      </c>
      <c r="R221" s="23"/>
      <c r="S221" s="74"/>
      <c r="T221" s="74"/>
      <c r="U221" s="74"/>
      <c r="V221" s="23"/>
      <c r="W221" s="23">
        <f>W219/W218*100</f>
        <v>95.64729638770474</v>
      </c>
      <c r="X221" s="23"/>
      <c r="Y221" s="23"/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/>
      <c r="K222" s="54"/>
      <c r="L222" s="74"/>
      <c r="M222" s="23"/>
      <c r="N222" s="74"/>
      <c r="O222" s="74"/>
      <c r="P222" s="23"/>
      <c r="Q222" s="23"/>
      <c r="R222" s="23"/>
      <c r="S222" s="74"/>
      <c r="T222" s="74"/>
      <c r="U222" s="74"/>
      <c r="V222" s="23"/>
      <c r="W222" s="23"/>
      <c r="X222" s="23"/>
      <c r="Y222" s="23"/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 t="s">
        <v>95</v>
      </c>
      <c r="I223" s="64"/>
      <c r="J223" s="53" t="s">
        <v>96</v>
      </c>
      <c r="K223" s="54"/>
      <c r="L223" s="74"/>
      <c r="M223" s="23"/>
      <c r="N223" s="74"/>
      <c r="O223" s="74"/>
      <c r="P223" s="23"/>
      <c r="Q223" s="23"/>
      <c r="R223" s="23"/>
      <c r="S223" s="74"/>
      <c r="T223" s="74"/>
      <c r="U223" s="74"/>
      <c r="V223" s="23"/>
      <c r="W223" s="23"/>
      <c r="X223" s="23"/>
      <c r="Y223" s="23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 t="s">
        <v>52</v>
      </c>
      <c r="K224" s="54"/>
      <c r="L224" s="74">
        <v>462.6</v>
      </c>
      <c r="M224" s="23"/>
      <c r="N224" s="74"/>
      <c r="O224" s="74"/>
      <c r="P224" s="23"/>
      <c r="Q224" s="23">
        <f>SUM(L224:P224)</f>
        <v>462.6</v>
      </c>
      <c r="R224" s="23"/>
      <c r="S224" s="74"/>
      <c r="T224" s="74"/>
      <c r="U224" s="74"/>
      <c r="V224" s="23">
        <f>SUM(R224:U224)</f>
        <v>0</v>
      </c>
      <c r="W224" s="23">
        <f>Q224+V224</f>
        <v>462.6</v>
      </c>
      <c r="X224" s="23">
        <f>Q224/W224*100</f>
        <v>100</v>
      </c>
      <c r="Y224" s="23">
        <f>V224/W224*100</f>
        <v>0</v>
      </c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233</v>
      </c>
      <c r="Z227" s="4"/>
    </row>
    <row r="228" spans="1:26" ht="23.25">
      <c r="A228" s="4"/>
      <c r="B228" s="67" t="s">
        <v>41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13" t="s">
        <v>2</v>
      </c>
      <c r="M228" s="13"/>
      <c r="N228" s="13"/>
      <c r="O228" s="13"/>
      <c r="P228" s="13"/>
      <c r="Q228" s="13"/>
      <c r="R228" s="14" t="s">
        <v>3</v>
      </c>
      <c r="S228" s="13"/>
      <c r="T228" s="13"/>
      <c r="U228" s="13"/>
      <c r="V228" s="15"/>
      <c r="W228" s="13" t="s">
        <v>43</v>
      </c>
      <c r="X228" s="13"/>
      <c r="Y228" s="16"/>
      <c r="Z228" s="4"/>
    </row>
    <row r="229" spans="1:26" ht="23.25">
      <c r="A229" s="4"/>
      <c r="B229" s="17" t="s">
        <v>42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22"/>
      <c r="M229" s="23"/>
      <c r="N229" s="24"/>
      <c r="O229" s="25" t="s">
        <v>4</v>
      </c>
      <c r="P229" s="26"/>
      <c r="Q229" s="27"/>
      <c r="R229" s="28" t="s">
        <v>4</v>
      </c>
      <c r="S229" s="24"/>
      <c r="T229" s="22"/>
      <c r="U229" s="29"/>
      <c r="V229" s="27"/>
      <c r="W229" s="27"/>
      <c r="X229" s="30" t="s">
        <v>5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6</v>
      </c>
      <c r="K230" s="21"/>
      <c r="L230" s="34" t="s">
        <v>7</v>
      </c>
      <c r="M230" s="35" t="s">
        <v>8</v>
      </c>
      <c r="N230" s="36" t="s">
        <v>7</v>
      </c>
      <c r="O230" s="34" t="s">
        <v>9</v>
      </c>
      <c r="P230" s="26" t="s">
        <v>10</v>
      </c>
      <c r="Q230" s="23"/>
      <c r="R230" s="37" t="s">
        <v>9</v>
      </c>
      <c r="S230" s="35" t="s">
        <v>11</v>
      </c>
      <c r="T230" s="34" t="s">
        <v>12</v>
      </c>
      <c r="U230" s="29" t="s">
        <v>13</v>
      </c>
      <c r="V230" s="27"/>
      <c r="W230" s="27"/>
      <c r="X230" s="27"/>
      <c r="Y230" s="35"/>
      <c r="Z230" s="4"/>
    </row>
    <row r="231" spans="1:26" ht="23.25">
      <c r="A231" s="4"/>
      <c r="B231" s="38" t="s">
        <v>32</v>
      </c>
      <c r="C231" s="38" t="s">
        <v>33</v>
      </c>
      <c r="D231" s="38" t="s">
        <v>34</v>
      </c>
      <c r="E231" s="38" t="s">
        <v>35</v>
      </c>
      <c r="F231" s="38" t="s">
        <v>36</v>
      </c>
      <c r="G231" s="38" t="s">
        <v>37</v>
      </c>
      <c r="H231" s="38" t="s">
        <v>40</v>
      </c>
      <c r="I231" s="19"/>
      <c r="J231" s="39"/>
      <c r="K231" s="21"/>
      <c r="L231" s="34" t="s">
        <v>14</v>
      </c>
      <c r="M231" s="35" t="s">
        <v>15</v>
      </c>
      <c r="N231" s="36" t="s">
        <v>16</v>
      </c>
      <c r="O231" s="34" t="s">
        <v>17</v>
      </c>
      <c r="P231" s="26" t="s">
        <v>18</v>
      </c>
      <c r="Q231" s="35" t="s">
        <v>19</v>
      </c>
      <c r="R231" s="37" t="s">
        <v>17</v>
      </c>
      <c r="S231" s="35" t="s">
        <v>20</v>
      </c>
      <c r="T231" s="34" t="s">
        <v>21</v>
      </c>
      <c r="U231" s="29" t="s">
        <v>22</v>
      </c>
      <c r="V231" s="26" t="s">
        <v>19</v>
      </c>
      <c r="W231" s="26" t="s">
        <v>23</v>
      </c>
      <c r="X231" s="26" t="s">
        <v>24</v>
      </c>
      <c r="Y231" s="35" t="s">
        <v>25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26</v>
      </c>
      <c r="P232" s="47"/>
      <c r="Q232" s="48"/>
      <c r="R232" s="49" t="s">
        <v>26</v>
      </c>
      <c r="S232" s="44" t="s">
        <v>27</v>
      </c>
      <c r="T232" s="43"/>
      <c r="U232" s="50" t="s">
        <v>28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22"/>
      <c r="M233" s="23"/>
      <c r="N233" s="24"/>
      <c r="O233" s="3"/>
      <c r="P233" s="27"/>
      <c r="Q233" s="27"/>
      <c r="R233" s="23"/>
      <c r="S233" s="24"/>
      <c r="T233" s="22"/>
      <c r="U233" s="73"/>
      <c r="V233" s="27"/>
      <c r="W233" s="27"/>
      <c r="X233" s="27"/>
      <c r="Y233" s="23"/>
      <c r="Z233" s="4"/>
    </row>
    <row r="234" spans="1:26" ht="23.25">
      <c r="A234" s="4"/>
      <c r="B234" s="51" t="s">
        <v>70</v>
      </c>
      <c r="C234" s="51" t="s">
        <v>72</v>
      </c>
      <c r="D234" s="51" t="s">
        <v>89</v>
      </c>
      <c r="E234" s="51"/>
      <c r="F234" s="51" t="s">
        <v>75</v>
      </c>
      <c r="G234" s="51" t="s">
        <v>63</v>
      </c>
      <c r="H234" s="51" t="s">
        <v>95</v>
      </c>
      <c r="I234" s="64"/>
      <c r="J234" s="55" t="s">
        <v>53</v>
      </c>
      <c r="K234" s="56"/>
      <c r="L234" s="74">
        <v>508.8</v>
      </c>
      <c r="M234" s="74"/>
      <c r="N234" s="74"/>
      <c r="O234" s="74"/>
      <c r="P234" s="74"/>
      <c r="Q234" s="74">
        <f>SUM(L234:P234)</f>
        <v>508.8</v>
      </c>
      <c r="R234" s="74"/>
      <c r="S234" s="74"/>
      <c r="T234" s="74"/>
      <c r="U234" s="77"/>
      <c r="V234" s="23">
        <f>SUM(R234:U234)</f>
        <v>0</v>
      </c>
      <c r="W234" s="23">
        <f>Q234+V234</f>
        <v>508.8</v>
      </c>
      <c r="X234" s="23">
        <f>Q234/W234*100</f>
        <v>100</v>
      </c>
      <c r="Y234" s="23">
        <f>V234/W234*100</f>
        <v>0</v>
      </c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54</v>
      </c>
      <c r="K235" s="56"/>
      <c r="L235" s="74">
        <v>488.9</v>
      </c>
      <c r="M235" s="74"/>
      <c r="N235" s="74"/>
      <c r="O235" s="74"/>
      <c r="P235" s="74"/>
      <c r="Q235" s="74">
        <f>SUM(L235:P235)</f>
        <v>488.9</v>
      </c>
      <c r="R235" s="74"/>
      <c r="S235" s="74"/>
      <c r="T235" s="74"/>
      <c r="U235" s="74"/>
      <c r="V235" s="23">
        <f>SUM(R235:U235)</f>
        <v>0</v>
      </c>
      <c r="W235" s="23">
        <f>Q235+V235</f>
        <v>488.9</v>
      </c>
      <c r="X235" s="23">
        <f>Q235/W235*100</f>
        <v>100</v>
      </c>
      <c r="Y235" s="23">
        <f>V235/W235*100</f>
        <v>0</v>
      </c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3" t="s">
        <v>55</v>
      </c>
      <c r="K236" s="54"/>
      <c r="L236" s="74">
        <f>L235/L224*100</f>
        <v>105.68525724167745</v>
      </c>
      <c r="M236" s="74"/>
      <c r="N236" s="74"/>
      <c r="O236" s="74"/>
      <c r="P236" s="74"/>
      <c r="Q236" s="23">
        <f>Q235/Q224*100</f>
        <v>105.68525724167745</v>
      </c>
      <c r="R236" s="74"/>
      <c r="S236" s="74"/>
      <c r="T236" s="74"/>
      <c r="U236" s="74"/>
      <c r="V236" s="23"/>
      <c r="W236" s="23">
        <f>W235/W224*100</f>
        <v>105.68525724167745</v>
      </c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 t="s">
        <v>56</v>
      </c>
      <c r="K237" s="54"/>
      <c r="L237" s="74">
        <f>L235/L234*100</f>
        <v>96.08883647798741</v>
      </c>
      <c r="M237" s="23"/>
      <c r="N237" s="74"/>
      <c r="O237" s="74"/>
      <c r="P237" s="23"/>
      <c r="Q237" s="23">
        <f>Q235/Q234*100</f>
        <v>96.08883647798741</v>
      </c>
      <c r="R237" s="23"/>
      <c r="S237" s="74"/>
      <c r="T237" s="74"/>
      <c r="U237" s="74"/>
      <c r="V237" s="23"/>
      <c r="W237" s="23">
        <f>W235/W234*100</f>
        <v>96.08883647798741</v>
      </c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4"/>
      <c r="J238" s="53"/>
      <c r="K238" s="54"/>
      <c r="L238" s="74"/>
      <c r="M238" s="23"/>
      <c r="N238" s="74"/>
      <c r="O238" s="74"/>
      <c r="P238" s="23"/>
      <c r="Q238" s="23"/>
      <c r="R238" s="23"/>
      <c r="S238" s="74"/>
      <c r="T238" s="74"/>
      <c r="U238" s="74"/>
      <c r="V238" s="23"/>
      <c r="W238" s="23"/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 t="s">
        <v>97</v>
      </c>
      <c r="I239" s="64"/>
      <c r="J239" s="53" t="s">
        <v>98</v>
      </c>
      <c r="K239" s="54"/>
      <c r="L239" s="74"/>
      <c r="M239" s="23"/>
      <c r="N239" s="74"/>
      <c r="O239" s="74"/>
      <c r="P239" s="23"/>
      <c r="Q239" s="23"/>
      <c r="R239" s="23"/>
      <c r="S239" s="74"/>
      <c r="T239" s="74"/>
      <c r="U239" s="74"/>
      <c r="V239" s="23"/>
      <c r="W239" s="23"/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4"/>
      <c r="J240" s="53" t="s">
        <v>52</v>
      </c>
      <c r="K240" s="54"/>
      <c r="L240" s="74">
        <v>1335.4</v>
      </c>
      <c r="M240" s="23"/>
      <c r="N240" s="74"/>
      <c r="O240" s="74"/>
      <c r="P240" s="23"/>
      <c r="Q240" s="23">
        <f>SUM(L240:P240)</f>
        <v>1335.4</v>
      </c>
      <c r="R240" s="23"/>
      <c r="S240" s="74"/>
      <c r="T240" s="74"/>
      <c r="U240" s="74"/>
      <c r="V240" s="23">
        <f>SUM(R240:U240)</f>
        <v>0</v>
      </c>
      <c r="W240" s="23">
        <f>Q240+V240</f>
        <v>1335.4</v>
      </c>
      <c r="X240" s="23">
        <f>Q240/W240*100</f>
        <v>100</v>
      </c>
      <c r="Y240" s="23">
        <f>V240/W240*100</f>
        <v>0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4"/>
      <c r="J241" s="53" t="s">
        <v>53</v>
      </c>
      <c r="K241" s="54"/>
      <c r="L241" s="74">
        <v>1484.1</v>
      </c>
      <c r="M241" s="23"/>
      <c r="N241" s="74"/>
      <c r="O241" s="74"/>
      <c r="P241" s="23"/>
      <c r="Q241" s="23">
        <f>SUM(L241:P241)</f>
        <v>1484.1</v>
      </c>
      <c r="R241" s="23"/>
      <c r="S241" s="74"/>
      <c r="T241" s="74"/>
      <c r="U241" s="74"/>
      <c r="V241" s="23">
        <f>SUM(R241:U241)</f>
        <v>0</v>
      </c>
      <c r="W241" s="23">
        <f>Q241+V241</f>
        <v>1484.1</v>
      </c>
      <c r="X241" s="23">
        <f>Q241/W241*100</f>
        <v>100</v>
      </c>
      <c r="Y241" s="23">
        <f>V241/W241*100</f>
        <v>0</v>
      </c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4"/>
      <c r="J242" s="53" t="s">
        <v>54</v>
      </c>
      <c r="K242" s="54"/>
      <c r="L242" s="74">
        <v>1408.4</v>
      </c>
      <c r="M242" s="23"/>
      <c r="N242" s="74"/>
      <c r="O242" s="74"/>
      <c r="P242" s="23"/>
      <c r="Q242" s="23">
        <f>SUM(L242:P242)</f>
        <v>1408.4</v>
      </c>
      <c r="R242" s="23"/>
      <c r="S242" s="74"/>
      <c r="T242" s="74"/>
      <c r="U242" s="74"/>
      <c r="V242" s="23">
        <f>SUM(R242:U242)</f>
        <v>0</v>
      </c>
      <c r="W242" s="23">
        <f>Q242+V242</f>
        <v>1408.4</v>
      </c>
      <c r="X242" s="23">
        <f>Q242/W242*100</f>
        <v>100</v>
      </c>
      <c r="Y242" s="23">
        <f>V242/W242*100</f>
        <v>0</v>
      </c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55</v>
      </c>
      <c r="K243" s="54"/>
      <c r="L243" s="74">
        <f>L242/L240*100</f>
        <v>105.46652688333084</v>
      </c>
      <c r="M243" s="23"/>
      <c r="N243" s="74"/>
      <c r="O243" s="74"/>
      <c r="P243" s="23"/>
      <c r="Q243" s="23">
        <f>Q242/Q240*100</f>
        <v>105.46652688333084</v>
      </c>
      <c r="R243" s="23"/>
      <c r="S243" s="74"/>
      <c r="T243" s="74"/>
      <c r="U243" s="74"/>
      <c r="V243" s="23"/>
      <c r="W243" s="23">
        <f>W242/W240*100</f>
        <v>105.46652688333084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 t="s">
        <v>56</v>
      </c>
      <c r="K244" s="54"/>
      <c r="L244" s="74">
        <f>L242/L241*100</f>
        <v>94.89926554814366</v>
      </c>
      <c r="M244" s="23"/>
      <c r="N244" s="74"/>
      <c r="O244" s="74"/>
      <c r="P244" s="23"/>
      <c r="Q244" s="23">
        <f>Q242/Q241*100</f>
        <v>94.89926554814366</v>
      </c>
      <c r="R244" s="23"/>
      <c r="S244" s="74"/>
      <c r="T244" s="74"/>
      <c r="U244" s="74"/>
      <c r="V244" s="23"/>
      <c r="W244" s="23">
        <f>W242/W241*100</f>
        <v>94.89926554814366</v>
      </c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4"/>
      <c r="J245" s="53"/>
      <c r="K245" s="54"/>
      <c r="L245" s="74"/>
      <c r="M245" s="23"/>
      <c r="N245" s="74"/>
      <c r="O245" s="74"/>
      <c r="P245" s="23"/>
      <c r="Q245" s="23"/>
      <c r="R245" s="23"/>
      <c r="S245" s="74"/>
      <c r="T245" s="74"/>
      <c r="U245" s="74"/>
      <c r="V245" s="23"/>
      <c r="W245" s="23"/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 t="s">
        <v>99</v>
      </c>
      <c r="I246" s="64"/>
      <c r="J246" s="53" t="s">
        <v>100</v>
      </c>
      <c r="K246" s="54"/>
      <c r="L246" s="74"/>
      <c r="M246" s="23"/>
      <c r="N246" s="74"/>
      <c r="O246" s="74"/>
      <c r="P246" s="23"/>
      <c r="Q246" s="23"/>
      <c r="R246" s="23"/>
      <c r="S246" s="74"/>
      <c r="T246" s="74"/>
      <c r="U246" s="74"/>
      <c r="V246" s="23"/>
      <c r="W246" s="23"/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 t="s">
        <v>52</v>
      </c>
      <c r="K247" s="54"/>
      <c r="L247" s="74">
        <v>332.4</v>
      </c>
      <c r="M247" s="23"/>
      <c r="N247" s="74"/>
      <c r="O247" s="74"/>
      <c r="P247" s="23"/>
      <c r="Q247" s="23">
        <f>SUM(L247:P247)</f>
        <v>332.4</v>
      </c>
      <c r="R247" s="23"/>
      <c r="S247" s="74"/>
      <c r="T247" s="74"/>
      <c r="U247" s="74"/>
      <c r="V247" s="23">
        <f>SUM(R247:U247)</f>
        <v>0</v>
      </c>
      <c r="W247" s="23">
        <f>Q247+V247</f>
        <v>332.4</v>
      </c>
      <c r="X247" s="23">
        <f>Q247/W247*100</f>
        <v>100</v>
      </c>
      <c r="Y247" s="23">
        <f>V247/W247*100</f>
        <v>0</v>
      </c>
      <c r="Z247" s="4"/>
    </row>
    <row r="248" spans="1:26" ht="23.25">
      <c r="A248" s="4"/>
      <c r="B248" s="57"/>
      <c r="C248" s="58"/>
      <c r="D248" s="58"/>
      <c r="E248" s="58"/>
      <c r="F248" s="58"/>
      <c r="G248" s="58"/>
      <c r="H248" s="58"/>
      <c r="I248" s="53"/>
      <c r="J248" s="53" t="s">
        <v>53</v>
      </c>
      <c r="K248" s="54"/>
      <c r="L248" s="21">
        <v>371.5</v>
      </c>
      <c r="M248" s="21"/>
      <c r="N248" s="21"/>
      <c r="O248" s="21"/>
      <c r="P248" s="21"/>
      <c r="Q248" s="21">
        <f>SUM(L248:P248)</f>
        <v>371.5</v>
      </c>
      <c r="R248" s="21"/>
      <c r="S248" s="21"/>
      <c r="T248" s="21"/>
      <c r="U248" s="21"/>
      <c r="V248" s="21">
        <f>SUM(R248:U248)</f>
        <v>0</v>
      </c>
      <c r="W248" s="21">
        <f>Q248+V248</f>
        <v>371.5</v>
      </c>
      <c r="X248" s="21">
        <f>Q248/W248*100</f>
        <v>100</v>
      </c>
      <c r="Y248" s="21">
        <f>V248/W248*100</f>
        <v>0</v>
      </c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4"/>
      <c r="J249" s="53" t="s">
        <v>54</v>
      </c>
      <c r="K249" s="54"/>
      <c r="L249" s="74">
        <v>370.8</v>
      </c>
      <c r="M249" s="23"/>
      <c r="N249" s="74"/>
      <c r="O249" s="74"/>
      <c r="P249" s="23"/>
      <c r="Q249" s="23">
        <f>SUM(L249:P249)</f>
        <v>370.8</v>
      </c>
      <c r="R249" s="23"/>
      <c r="S249" s="74"/>
      <c r="T249" s="74"/>
      <c r="U249" s="74"/>
      <c r="V249" s="23">
        <f>SUM(R249:U249)</f>
        <v>0</v>
      </c>
      <c r="W249" s="23">
        <f>Q249+V249</f>
        <v>370.8</v>
      </c>
      <c r="X249" s="23">
        <f>Q249/W249*100</f>
        <v>100</v>
      </c>
      <c r="Y249" s="23">
        <f>V249/W249*100</f>
        <v>0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4"/>
      <c r="J250" s="53" t="s">
        <v>55</v>
      </c>
      <c r="K250" s="54"/>
      <c r="L250" s="74">
        <f>L249/L247*100</f>
        <v>111.55234657039712</v>
      </c>
      <c r="M250" s="23"/>
      <c r="N250" s="74"/>
      <c r="O250" s="74"/>
      <c r="P250" s="23"/>
      <c r="Q250" s="23">
        <f>Q249/Q247*100</f>
        <v>111.55234657039712</v>
      </c>
      <c r="R250" s="23"/>
      <c r="S250" s="74"/>
      <c r="T250" s="74"/>
      <c r="U250" s="74"/>
      <c r="V250" s="23"/>
      <c r="W250" s="23">
        <f>W249/W247*100</f>
        <v>111.55234657039712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56</v>
      </c>
      <c r="K251" s="54"/>
      <c r="L251" s="74">
        <f>L249/L248*100</f>
        <v>99.81157469717363</v>
      </c>
      <c r="M251" s="23"/>
      <c r="N251" s="74"/>
      <c r="O251" s="74"/>
      <c r="P251" s="23"/>
      <c r="Q251" s="23">
        <f>Q249/Q248*100</f>
        <v>99.81157469717363</v>
      </c>
      <c r="R251" s="23"/>
      <c r="S251" s="74"/>
      <c r="T251" s="74"/>
      <c r="U251" s="74"/>
      <c r="V251" s="23"/>
      <c r="W251" s="23">
        <f>W249/W248*100</f>
        <v>99.81157469717363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/>
      <c r="K252" s="54"/>
      <c r="L252" s="74"/>
      <c r="M252" s="23"/>
      <c r="N252" s="74"/>
      <c r="O252" s="74"/>
      <c r="P252" s="23"/>
      <c r="Q252" s="23"/>
      <c r="R252" s="23"/>
      <c r="S252" s="74"/>
      <c r="T252" s="74"/>
      <c r="U252" s="74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 t="s">
        <v>101</v>
      </c>
      <c r="I253" s="64"/>
      <c r="J253" s="53" t="s">
        <v>102</v>
      </c>
      <c r="K253" s="54"/>
      <c r="L253" s="74"/>
      <c r="M253" s="23"/>
      <c r="N253" s="74"/>
      <c r="O253" s="74"/>
      <c r="P253" s="23"/>
      <c r="Q253" s="23"/>
      <c r="R253" s="23"/>
      <c r="S253" s="74"/>
      <c r="T253" s="74"/>
      <c r="U253" s="74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 t="s">
        <v>103</v>
      </c>
      <c r="K254" s="54"/>
      <c r="L254" s="74"/>
      <c r="M254" s="23"/>
      <c r="N254" s="74"/>
      <c r="O254" s="74"/>
      <c r="P254" s="23"/>
      <c r="Q254" s="23"/>
      <c r="R254" s="23"/>
      <c r="S254" s="74"/>
      <c r="T254" s="74"/>
      <c r="U254" s="74"/>
      <c r="V254" s="23"/>
      <c r="W254" s="23"/>
      <c r="X254" s="23"/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4"/>
      <c r="J255" s="53" t="s">
        <v>52</v>
      </c>
      <c r="K255" s="54"/>
      <c r="L255" s="74">
        <v>207.4</v>
      </c>
      <c r="M255" s="23"/>
      <c r="N255" s="74"/>
      <c r="O255" s="74"/>
      <c r="P255" s="23"/>
      <c r="Q255" s="23">
        <f>SUM(L255:P255)</f>
        <v>207.4</v>
      </c>
      <c r="R255" s="23"/>
      <c r="S255" s="74"/>
      <c r="T255" s="74"/>
      <c r="U255" s="74"/>
      <c r="V255" s="23">
        <f>SUM(R255:U255)</f>
        <v>0</v>
      </c>
      <c r="W255" s="23">
        <f>Q255+V255</f>
        <v>207.4</v>
      </c>
      <c r="X255" s="23">
        <f>Q255/W255*100</f>
        <v>100</v>
      </c>
      <c r="Y255" s="23">
        <f>V255/W255*100</f>
        <v>0</v>
      </c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4"/>
      <c r="J256" s="53" t="s">
        <v>53</v>
      </c>
      <c r="K256" s="54"/>
      <c r="L256" s="74">
        <v>232.9</v>
      </c>
      <c r="M256" s="23"/>
      <c r="N256" s="74"/>
      <c r="O256" s="74"/>
      <c r="P256" s="23"/>
      <c r="Q256" s="23">
        <f>SUM(L256:P256)</f>
        <v>232.9</v>
      </c>
      <c r="R256" s="23"/>
      <c r="S256" s="74"/>
      <c r="T256" s="74"/>
      <c r="U256" s="74"/>
      <c r="V256" s="23">
        <f>SUM(R256:U256)</f>
        <v>0</v>
      </c>
      <c r="W256" s="23">
        <f>Q256+V256</f>
        <v>232.9</v>
      </c>
      <c r="X256" s="23">
        <f>Q256/W256*100</f>
        <v>100</v>
      </c>
      <c r="Y256" s="23">
        <f>V256/W256*100</f>
        <v>0</v>
      </c>
      <c r="Z256" s="4"/>
    </row>
    <row r="257" spans="1:26" ht="23.25">
      <c r="A257" s="4"/>
      <c r="B257" s="57"/>
      <c r="C257" s="58"/>
      <c r="D257" s="58"/>
      <c r="E257" s="58"/>
      <c r="F257" s="58"/>
      <c r="G257" s="58"/>
      <c r="H257" s="58"/>
      <c r="I257" s="53"/>
      <c r="J257" s="53" t="s">
        <v>54</v>
      </c>
      <c r="K257" s="54"/>
      <c r="L257" s="21">
        <v>227.4</v>
      </c>
      <c r="M257" s="21"/>
      <c r="N257" s="21"/>
      <c r="O257" s="21"/>
      <c r="P257" s="21"/>
      <c r="Q257" s="21">
        <f>SUM(L257:P257)</f>
        <v>227.4</v>
      </c>
      <c r="R257" s="21"/>
      <c r="S257" s="21"/>
      <c r="T257" s="21"/>
      <c r="U257" s="21"/>
      <c r="V257" s="21">
        <f>SUM(R257:U257)</f>
        <v>0</v>
      </c>
      <c r="W257" s="21">
        <f>Q257+V257</f>
        <v>227.4</v>
      </c>
      <c r="X257" s="21">
        <f>Q257/W257*100</f>
        <v>100</v>
      </c>
      <c r="Y257" s="21">
        <f>V257/W257*100</f>
        <v>0</v>
      </c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4"/>
      <c r="J258" s="53" t="s">
        <v>55</v>
      </c>
      <c r="K258" s="54"/>
      <c r="L258" s="74">
        <f>L257/L255*100</f>
        <v>109.64320154291225</v>
      </c>
      <c r="M258" s="23"/>
      <c r="N258" s="74"/>
      <c r="O258" s="74"/>
      <c r="P258" s="23"/>
      <c r="Q258" s="23">
        <f>Q257/Q255*100</f>
        <v>109.64320154291225</v>
      </c>
      <c r="R258" s="23"/>
      <c r="S258" s="74"/>
      <c r="T258" s="74"/>
      <c r="U258" s="74"/>
      <c r="V258" s="23"/>
      <c r="W258" s="23">
        <f>W257/W255*100</f>
        <v>109.64320154291225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4"/>
      <c r="J259" s="53" t="s">
        <v>56</v>
      </c>
      <c r="K259" s="54"/>
      <c r="L259" s="74">
        <f>L257/L256*100</f>
        <v>97.63847144697296</v>
      </c>
      <c r="M259" s="23"/>
      <c r="N259" s="74"/>
      <c r="O259" s="74"/>
      <c r="P259" s="23"/>
      <c r="Q259" s="23">
        <f>Q257/Q256*100</f>
        <v>97.63847144697296</v>
      </c>
      <c r="R259" s="23"/>
      <c r="S259" s="74"/>
      <c r="T259" s="74"/>
      <c r="U259" s="74"/>
      <c r="V259" s="23"/>
      <c r="W259" s="23">
        <f>W257/W256*100</f>
        <v>97.63847144697296</v>
      </c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4"/>
      <c r="J260" s="53"/>
      <c r="K260" s="54"/>
      <c r="L260" s="74"/>
      <c r="M260" s="23"/>
      <c r="N260" s="74"/>
      <c r="O260" s="74"/>
      <c r="P260" s="23"/>
      <c r="Q260" s="23"/>
      <c r="R260" s="23"/>
      <c r="S260" s="74"/>
      <c r="T260" s="74"/>
      <c r="U260" s="74"/>
      <c r="V260" s="23"/>
      <c r="W260" s="23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 t="s">
        <v>104</v>
      </c>
      <c r="I261" s="64"/>
      <c r="J261" s="53" t="s">
        <v>105</v>
      </c>
      <c r="K261" s="54"/>
      <c r="L261" s="74"/>
      <c r="M261" s="23"/>
      <c r="N261" s="74"/>
      <c r="O261" s="74"/>
      <c r="P261" s="23"/>
      <c r="Q261" s="23"/>
      <c r="R261" s="23"/>
      <c r="S261" s="74"/>
      <c r="T261" s="74"/>
      <c r="U261" s="74"/>
      <c r="V261" s="23"/>
      <c r="W261" s="23"/>
      <c r="X261" s="23"/>
      <c r="Y261" s="23"/>
      <c r="Z261" s="4"/>
    </row>
    <row r="262" spans="1:26" ht="23.25">
      <c r="A262" s="4"/>
      <c r="B262" s="57"/>
      <c r="C262" s="57"/>
      <c r="D262" s="57"/>
      <c r="E262" s="57"/>
      <c r="F262" s="57"/>
      <c r="G262" s="57"/>
      <c r="H262" s="57"/>
      <c r="I262" s="64"/>
      <c r="J262" s="53" t="s">
        <v>106</v>
      </c>
      <c r="K262" s="54"/>
      <c r="L262" s="74"/>
      <c r="M262" s="23"/>
      <c r="N262" s="74"/>
      <c r="O262" s="74"/>
      <c r="P262" s="23"/>
      <c r="Q262" s="23"/>
      <c r="R262" s="23"/>
      <c r="S262" s="74"/>
      <c r="T262" s="74"/>
      <c r="U262" s="74"/>
      <c r="V262" s="23"/>
      <c r="W262" s="23"/>
      <c r="X262" s="23"/>
      <c r="Y262" s="23"/>
      <c r="Z262" s="4"/>
    </row>
    <row r="263" spans="1:26" ht="23.25">
      <c r="A263" s="4"/>
      <c r="B263" s="57"/>
      <c r="C263" s="58"/>
      <c r="D263" s="58"/>
      <c r="E263" s="58"/>
      <c r="F263" s="58"/>
      <c r="G263" s="58"/>
      <c r="H263" s="58"/>
      <c r="I263" s="53"/>
      <c r="J263" s="53" t="s">
        <v>107</v>
      </c>
      <c r="K263" s="54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4"/>
    </row>
    <row r="264" spans="1:26" ht="23.25">
      <c r="A264" s="4"/>
      <c r="B264" s="57"/>
      <c r="C264" s="57"/>
      <c r="D264" s="57"/>
      <c r="E264" s="57"/>
      <c r="F264" s="57"/>
      <c r="G264" s="57"/>
      <c r="H264" s="57"/>
      <c r="I264" s="64"/>
      <c r="J264" s="53" t="s">
        <v>52</v>
      </c>
      <c r="K264" s="54"/>
      <c r="L264" s="74">
        <v>668.4</v>
      </c>
      <c r="M264" s="23"/>
      <c r="N264" s="74"/>
      <c r="O264" s="74"/>
      <c r="P264" s="23"/>
      <c r="Q264" s="23">
        <f>SUM(L264:P264)</f>
        <v>668.4</v>
      </c>
      <c r="R264" s="23"/>
      <c r="S264" s="74"/>
      <c r="T264" s="74"/>
      <c r="U264" s="74"/>
      <c r="V264" s="23">
        <f>SUM(R264:U264)</f>
        <v>0</v>
      </c>
      <c r="W264" s="23">
        <f>Q264+V264</f>
        <v>668.4</v>
      </c>
      <c r="X264" s="23">
        <f>Q264/W264*100</f>
        <v>100</v>
      </c>
      <c r="Y264" s="23">
        <f>V264/W264*100</f>
        <v>0</v>
      </c>
      <c r="Z264" s="4"/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 t="s">
        <v>53</v>
      </c>
      <c r="K265" s="54"/>
      <c r="L265" s="74">
        <v>742.8</v>
      </c>
      <c r="M265" s="23"/>
      <c r="N265" s="74"/>
      <c r="O265" s="74"/>
      <c r="P265" s="23"/>
      <c r="Q265" s="23">
        <f>SUM(L265:P265)</f>
        <v>742.8</v>
      </c>
      <c r="R265" s="23"/>
      <c r="S265" s="74"/>
      <c r="T265" s="74"/>
      <c r="U265" s="74"/>
      <c r="V265" s="23">
        <f>SUM(R265:U265)</f>
        <v>0</v>
      </c>
      <c r="W265" s="23">
        <f>Q265+V265</f>
        <v>742.8</v>
      </c>
      <c r="X265" s="23">
        <f>Q265/W265*100</f>
        <v>100</v>
      </c>
      <c r="Y265" s="23">
        <f>V265/W265*100</f>
        <v>0</v>
      </c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/>
      <c r="I266" s="64"/>
      <c r="J266" s="53" t="s">
        <v>54</v>
      </c>
      <c r="K266" s="54"/>
      <c r="L266" s="74">
        <v>683.6</v>
      </c>
      <c r="M266" s="23"/>
      <c r="N266" s="74"/>
      <c r="O266" s="74"/>
      <c r="P266" s="23"/>
      <c r="Q266" s="23">
        <f>SUM(L266:P266)</f>
        <v>683.6</v>
      </c>
      <c r="R266" s="23"/>
      <c r="S266" s="74"/>
      <c r="T266" s="74"/>
      <c r="U266" s="74"/>
      <c r="V266" s="23">
        <f>SUM(R266:U266)</f>
        <v>0</v>
      </c>
      <c r="W266" s="23">
        <f>Q266+V266</f>
        <v>683.6</v>
      </c>
      <c r="X266" s="23">
        <f>Q266/W266*100</f>
        <v>100</v>
      </c>
      <c r="Y266" s="23">
        <f>V266/W266*100</f>
        <v>0</v>
      </c>
      <c r="Z266" s="4"/>
    </row>
    <row r="267" spans="1:26" ht="23.25">
      <c r="A267" s="4"/>
      <c r="B267" s="57"/>
      <c r="C267" s="57"/>
      <c r="D267" s="57"/>
      <c r="E267" s="57"/>
      <c r="F267" s="57"/>
      <c r="G267" s="57"/>
      <c r="H267" s="57"/>
      <c r="I267" s="64"/>
      <c r="J267" s="53" t="s">
        <v>55</v>
      </c>
      <c r="K267" s="54"/>
      <c r="L267" s="74">
        <f>L266/L264*100</f>
        <v>102.27408737283066</v>
      </c>
      <c r="M267" s="23"/>
      <c r="N267" s="74"/>
      <c r="O267" s="74"/>
      <c r="P267" s="23"/>
      <c r="Q267" s="23">
        <f>Q266/Q264*100</f>
        <v>102.27408737283066</v>
      </c>
      <c r="R267" s="23"/>
      <c r="S267" s="74"/>
      <c r="T267" s="74"/>
      <c r="U267" s="74"/>
      <c r="V267" s="23"/>
      <c r="W267" s="23">
        <f>W266/W264*100</f>
        <v>102.27408737283066</v>
      </c>
      <c r="X267" s="23"/>
      <c r="Y267" s="23"/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 t="s">
        <v>56</v>
      </c>
      <c r="K268" s="54"/>
      <c r="L268" s="74">
        <f>L266/L265*100</f>
        <v>92.03015616585893</v>
      </c>
      <c r="M268" s="23"/>
      <c r="N268" s="74"/>
      <c r="O268" s="74"/>
      <c r="P268" s="23"/>
      <c r="Q268" s="23">
        <f>Q266/Q265*100</f>
        <v>92.03015616585893</v>
      </c>
      <c r="R268" s="23"/>
      <c r="S268" s="74"/>
      <c r="T268" s="74"/>
      <c r="U268" s="74"/>
      <c r="V268" s="23"/>
      <c r="W268" s="23">
        <f>W266/W265*100</f>
        <v>92.03015616585893</v>
      </c>
      <c r="X268" s="23"/>
      <c r="Y268" s="23"/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/>
      <c r="K269" s="54"/>
      <c r="L269" s="74"/>
      <c r="M269" s="23"/>
      <c r="N269" s="74"/>
      <c r="O269" s="74"/>
      <c r="P269" s="23"/>
      <c r="Q269" s="23"/>
      <c r="R269" s="23"/>
      <c r="S269" s="74"/>
      <c r="T269" s="74"/>
      <c r="U269" s="74"/>
      <c r="V269" s="23"/>
      <c r="W269" s="23"/>
      <c r="X269" s="23"/>
      <c r="Y269" s="23"/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75"/>
      <c r="M270" s="76"/>
      <c r="N270" s="75"/>
      <c r="O270" s="75"/>
      <c r="P270" s="76"/>
      <c r="Q270" s="76"/>
      <c r="R270" s="76"/>
      <c r="S270" s="75"/>
      <c r="T270" s="75"/>
      <c r="U270" s="75"/>
      <c r="V270" s="76"/>
      <c r="W270" s="76"/>
      <c r="X270" s="76"/>
      <c r="Y270" s="76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234</v>
      </c>
      <c r="Z272" s="4"/>
    </row>
    <row r="273" spans="1:26" ht="23.25">
      <c r="A273" s="4"/>
      <c r="B273" s="67" t="s">
        <v>41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13" t="s">
        <v>2</v>
      </c>
      <c r="M273" s="13"/>
      <c r="N273" s="13"/>
      <c r="O273" s="13"/>
      <c r="P273" s="13"/>
      <c r="Q273" s="13"/>
      <c r="R273" s="14" t="s">
        <v>3</v>
      </c>
      <c r="S273" s="13"/>
      <c r="T273" s="13"/>
      <c r="U273" s="13"/>
      <c r="V273" s="15"/>
      <c r="W273" s="13" t="s">
        <v>43</v>
      </c>
      <c r="X273" s="13"/>
      <c r="Y273" s="16"/>
      <c r="Z273" s="4"/>
    </row>
    <row r="274" spans="1:26" ht="23.25">
      <c r="A274" s="4"/>
      <c r="B274" s="17" t="s">
        <v>42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22"/>
      <c r="M274" s="23"/>
      <c r="N274" s="24"/>
      <c r="O274" s="25" t="s">
        <v>4</v>
      </c>
      <c r="P274" s="26"/>
      <c r="Q274" s="27"/>
      <c r="R274" s="28" t="s">
        <v>4</v>
      </c>
      <c r="S274" s="24"/>
      <c r="T274" s="22"/>
      <c r="U274" s="29"/>
      <c r="V274" s="27"/>
      <c r="W274" s="27"/>
      <c r="X274" s="30" t="s">
        <v>5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6</v>
      </c>
      <c r="K275" s="21"/>
      <c r="L275" s="34" t="s">
        <v>7</v>
      </c>
      <c r="M275" s="35" t="s">
        <v>8</v>
      </c>
      <c r="N275" s="36" t="s">
        <v>7</v>
      </c>
      <c r="O275" s="34" t="s">
        <v>9</v>
      </c>
      <c r="P275" s="26" t="s">
        <v>10</v>
      </c>
      <c r="Q275" s="23"/>
      <c r="R275" s="37" t="s">
        <v>9</v>
      </c>
      <c r="S275" s="35" t="s">
        <v>11</v>
      </c>
      <c r="T275" s="34" t="s">
        <v>12</v>
      </c>
      <c r="U275" s="29" t="s">
        <v>13</v>
      </c>
      <c r="V275" s="27"/>
      <c r="W275" s="27"/>
      <c r="X275" s="27"/>
      <c r="Y275" s="35"/>
      <c r="Z275" s="4"/>
    </row>
    <row r="276" spans="1:26" ht="23.25">
      <c r="A276" s="4"/>
      <c r="B276" s="38" t="s">
        <v>32</v>
      </c>
      <c r="C276" s="38" t="s">
        <v>33</v>
      </c>
      <c r="D276" s="38" t="s">
        <v>34</v>
      </c>
      <c r="E276" s="38" t="s">
        <v>35</v>
      </c>
      <c r="F276" s="38" t="s">
        <v>36</v>
      </c>
      <c r="G276" s="38" t="s">
        <v>37</v>
      </c>
      <c r="H276" s="38" t="s">
        <v>40</v>
      </c>
      <c r="I276" s="19"/>
      <c r="J276" s="39"/>
      <c r="K276" s="21"/>
      <c r="L276" s="34" t="s">
        <v>14</v>
      </c>
      <c r="M276" s="35" t="s">
        <v>15</v>
      </c>
      <c r="N276" s="36" t="s">
        <v>16</v>
      </c>
      <c r="O276" s="34" t="s">
        <v>17</v>
      </c>
      <c r="P276" s="26" t="s">
        <v>18</v>
      </c>
      <c r="Q276" s="35" t="s">
        <v>19</v>
      </c>
      <c r="R276" s="37" t="s">
        <v>17</v>
      </c>
      <c r="S276" s="35" t="s">
        <v>20</v>
      </c>
      <c r="T276" s="34" t="s">
        <v>21</v>
      </c>
      <c r="U276" s="29" t="s">
        <v>22</v>
      </c>
      <c r="V276" s="26" t="s">
        <v>19</v>
      </c>
      <c r="W276" s="26" t="s">
        <v>23</v>
      </c>
      <c r="X276" s="26" t="s">
        <v>24</v>
      </c>
      <c r="Y276" s="35" t="s">
        <v>25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26</v>
      </c>
      <c r="P277" s="47"/>
      <c r="Q277" s="48"/>
      <c r="R277" s="49" t="s">
        <v>26</v>
      </c>
      <c r="S277" s="44" t="s">
        <v>27</v>
      </c>
      <c r="T277" s="43"/>
      <c r="U277" s="50" t="s">
        <v>28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22"/>
      <c r="M278" s="23"/>
      <c r="N278" s="24"/>
      <c r="O278" s="3"/>
      <c r="P278" s="27"/>
      <c r="Q278" s="27"/>
      <c r="R278" s="23"/>
      <c r="S278" s="24"/>
      <c r="T278" s="22"/>
      <c r="U278" s="73"/>
      <c r="V278" s="27"/>
      <c r="W278" s="27"/>
      <c r="X278" s="27"/>
      <c r="Y278" s="23"/>
      <c r="Z278" s="4"/>
    </row>
    <row r="279" spans="1:26" ht="23.25">
      <c r="A279" s="4"/>
      <c r="B279" s="51" t="s">
        <v>70</v>
      </c>
      <c r="C279" s="51" t="s">
        <v>72</v>
      </c>
      <c r="D279" s="51" t="s">
        <v>89</v>
      </c>
      <c r="E279" s="51"/>
      <c r="F279" s="51" t="s">
        <v>75</v>
      </c>
      <c r="G279" s="51" t="s">
        <v>63</v>
      </c>
      <c r="H279" s="51" t="s">
        <v>108</v>
      </c>
      <c r="I279" s="64"/>
      <c r="J279" s="55" t="s">
        <v>109</v>
      </c>
      <c r="K279" s="56"/>
      <c r="L279" s="74"/>
      <c r="M279" s="74"/>
      <c r="N279" s="74"/>
      <c r="O279" s="74"/>
      <c r="P279" s="74"/>
      <c r="Q279" s="74"/>
      <c r="R279" s="74"/>
      <c r="S279" s="74"/>
      <c r="T279" s="74"/>
      <c r="U279" s="77"/>
      <c r="V279" s="23"/>
      <c r="W279" s="23"/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 t="s">
        <v>52</v>
      </c>
      <c r="K280" s="56"/>
      <c r="L280" s="74">
        <v>465.2</v>
      </c>
      <c r="M280" s="74"/>
      <c r="N280" s="74"/>
      <c r="O280" s="74"/>
      <c r="P280" s="74"/>
      <c r="Q280" s="74">
        <f>SUM(L280:P280)</f>
        <v>465.2</v>
      </c>
      <c r="R280" s="74"/>
      <c r="S280" s="74"/>
      <c r="T280" s="74"/>
      <c r="U280" s="74"/>
      <c r="V280" s="23">
        <f>SUM(R280:U280)</f>
        <v>0</v>
      </c>
      <c r="W280" s="23">
        <f>Q280+V280</f>
        <v>465.2</v>
      </c>
      <c r="X280" s="23">
        <f>Q280/W280*100</f>
        <v>100</v>
      </c>
      <c r="Y280" s="23">
        <f>V280/W280*100</f>
        <v>0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4"/>
      <c r="J281" s="53" t="s">
        <v>53</v>
      </c>
      <c r="K281" s="54"/>
      <c r="L281" s="74">
        <v>518.5</v>
      </c>
      <c r="M281" s="74"/>
      <c r="N281" s="74"/>
      <c r="O281" s="74"/>
      <c r="P281" s="74"/>
      <c r="Q281" s="23">
        <f>SUM(L281:P281)</f>
        <v>518.5</v>
      </c>
      <c r="R281" s="74"/>
      <c r="S281" s="74"/>
      <c r="T281" s="74"/>
      <c r="U281" s="74"/>
      <c r="V281" s="23">
        <f>SUM(R281:U281)</f>
        <v>0</v>
      </c>
      <c r="W281" s="23">
        <f>Q281+V281</f>
        <v>518.5</v>
      </c>
      <c r="X281" s="23">
        <f>Q281/W281*100</f>
        <v>100</v>
      </c>
      <c r="Y281" s="23">
        <f>V281/W281*100</f>
        <v>0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 t="s">
        <v>54</v>
      </c>
      <c r="K282" s="54"/>
      <c r="L282" s="74">
        <v>507.9</v>
      </c>
      <c r="M282" s="23"/>
      <c r="N282" s="74"/>
      <c r="O282" s="74"/>
      <c r="P282" s="23"/>
      <c r="Q282" s="23">
        <f>SUM(L282:P282)</f>
        <v>507.9</v>
      </c>
      <c r="R282" s="23"/>
      <c r="S282" s="74"/>
      <c r="T282" s="74"/>
      <c r="U282" s="74"/>
      <c r="V282" s="23">
        <f>SUM(R282:U282)</f>
        <v>0</v>
      </c>
      <c r="W282" s="23">
        <f>Q282+V282</f>
        <v>507.9</v>
      </c>
      <c r="X282" s="23">
        <f>Q282/W282*100</f>
        <v>100</v>
      </c>
      <c r="Y282" s="23">
        <f>V282/W282*100</f>
        <v>0</v>
      </c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4"/>
      <c r="J283" s="53" t="s">
        <v>55</v>
      </c>
      <c r="K283" s="54"/>
      <c r="L283" s="74">
        <f>L282/L280*100</f>
        <v>109.17884780739466</v>
      </c>
      <c r="M283" s="23"/>
      <c r="N283" s="74"/>
      <c r="O283" s="74"/>
      <c r="P283" s="23"/>
      <c r="Q283" s="23">
        <f>Q282/Q280*100</f>
        <v>109.17884780739466</v>
      </c>
      <c r="R283" s="23"/>
      <c r="S283" s="74"/>
      <c r="T283" s="74"/>
      <c r="U283" s="74"/>
      <c r="V283" s="23"/>
      <c r="W283" s="23">
        <f>W282/W280*100</f>
        <v>109.17884780739466</v>
      </c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4"/>
      <c r="J284" s="53" t="s">
        <v>56</v>
      </c>
      <c r="K284" s="54"/>
      <c r="L284" s="74">
        <f>L282/L281*100</f>
        <v>97.9556412729026</v>
      </c>
      <c r="M284" s="23"/>
      <c r="N284" s="74"/>
      <c r="O284" s="74"/>
      <c r="P284" s="23"/>
      <c r="Q284" s="23">
        <f>Q282/Q281*100</f>
        <v>97.9556412729026</v>
      </c>
      <c r="R284" s="23"/>
      <c r="S284" s="74"/>
      <c r="T284" s="74"/>
      <c r="U284" s="74"/>
      <c r="V284" s="23"/>
      <c r="W284" s="23">
        <f>W282/W281*100</f>
        <v>97.9556412729026</v>
      </c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/>
      <c r="K285" s="54"/>
      <c r="L285" s="74"/>
      <c r="M285" s="23"/>
      <c r="N285" s="74"/>
      <c r="O285" s="74"/>
      <c r="P285" s="23"/>
      <c r="Q285" s="23"/>
      <c r="R285" s="23"/>
      <c r="S285" s="74"/>
      <c r="T285" s="74"/>
      <c r="U285" s="74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 t="s">
        <v>110</v>
      </c>
      <c r="I286" s="64"/>
      <c r="J286" s="53" t="s">
        <v>111</v>
      </c>
      <c r="K286" s="54"/>
      <c r="L286" s="74"/>
      <c r="M286" s="23"/>
      <c r="N286" s="74"/>
      <c r="O286" s="74"/>
      <c r="P286" s="23"/>
      <c r="Q286" s="23"/>
      <c r="R286" s="23"/>
      <c r="S286" s="74"/>
      <c r="T286" s="74"/>
      <c r="U286" s="74"/>
      <c r="V286" s="23"/>
      <c r="W286" s="23"/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228</v>
      </c>
      <c r="K287" s="54"/>
      <c r="L287" s="74"/>
      <c r="M287" s="23"/>
      <c r="N287" s="74"/>
      <c r="O287" s="74"/>
      <c r="P287" s="23"/>
      <c r="Q287" s="23"/>
      <c r="R287" s="23"/>
      <c r="S287" s="74"/>
      <c r="T287" s="74"/>
      <c r="U287" s="74"/>
      <c r="V287" s="23"/>
      <c r="W287" s="23"/>
      <c r="X287" s="23"/>
      <c r="Y287" s="23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 t="s">
        <v>52</v>
      </c>
      <c r="K288" s="54"/>
      <c r="L288" s="74">
        <v>566.2</v>
      </c>
      <c r="M288" s="23"/>
      <c r="N288" s="74"/>
      <c r="O288" s="74"/>
      <c r="P288" s="23"/>
      <c r="Q288" s="23">
        <f>SUM(L288:P288)</f>
        <v>566.2</v>
      </c>
      <c r="R288" s="23"/>
      <c r="S288" s="74"/>
      <c r="T288" s="74"/>
      <c r="U288" s="74"/>
      <c r="V288" s="23">
        <f>SUM(R288:U288)</f>
        <v>0</v>
      </c>
      <c r="W288" s="23">
        <f>Q288+V288</f>
        <v>566.2</v>
      </c>
      <c r="X288" s="23">
        <f>Q288/W288*100</f>
        <v>100</v>
      </c>
      <c r="Y288" s="23">
        <f>V288/W288*100</f>
        <v>0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4"/>
      <c r="J289" s="53" t="s">
        <v>53</v>
      </c>
      <c r="K289" s="54"/>
      <c r="L289" s="74">
        <v>630.2</v>
      </c>
      <c r="M289" s="23"/>
      <c r="N289" s="74"/>
      <c r="O289" s="74"/>
      <c r="P289" s="23"/>
      <c r="Q289" s="23">
        <f>SUM(L289:P289)</f>
        <v>630.2</v>
      </c>
      <c r="R289" s="23"/>
      <c r="S289" s="74"/>
      <c r="T289" s="74"/>
      <c r="U289" s="74"/>
      <c r="V289" s="23">
        <f>SUM(R289:U289)</f>
        <v>0</v>
      </c>
      <c r="W289" s="23">
        <f>Q289+V289</f>
        <v>630.2</v>
      </c>
      <c r="X289" s="23">
        <f>Q289/W289*100</f>
        <v>100</v>
      </c>
      <c r="Y289" s="23">
        <f>V289/W289*100</f>
        <v>0</v>
      </c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4"/>
      <c r="J290" s="53" t="s">
        <v>54</v>
      </c>
      <c r="K290" s="54"/>
      <c r="L290" s="74">
        <v>591.7</v>
      </c>
      <c r="M290" s="23"/>
      <c r="N290" s="74"/>
      <c r="O290" s="74"/>
      <c r="P290" s="23"/>
      <c r="Q290" s="23">
        <f>SUM(L290:P290)</f>
        <v>591.7</v>
      </c>
      <c r="R290" s="23"/>
      <c r="S290" s="74"/>
      <c r="T290" s="74"/>
      <c r="U290" s="74"/>
      <c r="V290" s="23">
        <f>SUM(R290:U290)</f>
        <v>0</v>
      </c>
      <c r="W290" s="23">
        <f>Q290+V290</f>
        <v>591.7</v>
      </c>
      <c r="X290" s="23">
        <f>Q290/W290*100</f>
        <v>100</v>
      </c>
      <c r="Y290" s="23">
        <f>V290/W290*100</f>
        <v>0</v>
      </c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4"/>
      <c r="J291" s="53" t="s">
        <v>55</v>
      </c>
      <c r="K291" s="54"/>
      <c r="L291" s="74">
        <f>L290/L288*100</f>
        <v>104.50370893677146</v>
      </c>
      <c r="M291" s="23"/>
      <c r="N291" s="74"/>
      <c r="O291" s="74"/>
      <c r="P291" s="23"/>
      <c r="Q291" s="23">
        <f>Q290/Q288*100</f>
        <v>104.50370893677146</v>
      </c>
      <c r="R291" s="23"/>
      <c r="S291" s="74"/>
      <c r="T291" s="74"/>
      <c r="U291" s="74"/>
      <c r="V291" s="23"/>
      <c r="W291" s="23">
        <f>W290/W288*100</f>
        <v>104.50370893677146</v>
      </c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4"/>
      <c r="J292" s="53" t="s">
        <v>56</v>
      </c>
      <c r="K292" s="54"/>
      <c r="L292" s="74">
        <f>L290/L289*100</f>
        <v>93.8908283084735</v>
      </c>
      <c r="M292" s="23"/>
      <c r="N292" s="74"/>
      <c r="O292" s="74"/>
      <c r="P292" s="23"/>
      <c r="Q292" s="23">
        <f>Q290/Q289*100</f>
        <v>93.8908283084735</v>
      </c>
      <c r="R292" s="23"/>
      <c r="S292" s="74"/>
      <c r="T292" s="74"/>
      <c r="U292" s="74"/>
      <c r="V292" s="23"/>
      <c r="W292" s="23">
        <f>W290/W289*100</f>
        <v>93.8908283084735</v>
      </c>
      <c r="X292" s="23"/>
      <c r="Y292" s="23"/>
      <c r="Z292" s="4"/>
    </row>
    <row r="293" spans="1:26" ht="23.25">
      <c r="A293" s="4"/>
      <c r="B293" s="57"/>
      <c r="C293" s="58"/>
      <c r="D293" s="58"/>
      <c r="E293" s="58"/>
      <c r="F293" s="58"/>
      <c r="G293" s="58"/>
      <c r="H293" s="58"/>
      <c r="I293" s="53"/>
      <c r="J293" s="53"/>
      <c r="K293" s="54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 t="s">
        <v>112</v>
      </c>
      <c r="I294" s="64"/>
      <c r="J294" s="53" t="s">
        <v>113</v>
      </c>
      <c r="K294" s="54"/>
      <c r="L294" s="74"/>
      <c r="M294" s="23"/>
      <c r="N294" s="74"/>
      <c r="O294" s="74"/>
      <c r="P294" s="23"/>
      <c r="Q294" s="23"/>
      <c r="R294" s="23"/>
      <c r="S294" s="74"/>
      <c r="T294" s="74"/>
      <c r="U294" s="74"/>
      <c r="V294" s="23"/>
      <c r="W294" s="23"/>
      <c r="X294" s="23"/>
      <c r="Y294" s="23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52</v>
      </c>
      <c r="K295" s="54"/>
      <c r="L295" s="74">
        <v>578.5</v>
      </c>
      <c r="M295" s="23"/>
      <c r="N295" s="74"/>
      <c r="O295" s="74"/>
      <c r="P295" s="23"/>
      <c r="Q295" s="23">
        <f>SUM(L295:P295)</f>
        <v>578.5</v>
      </c>
      <c r="R295" s="23"/>
      <c r="S295" s="74"/>
      <c r="T295" s="74"/>
      <c r="U295" s="74"/>
      <c r="V295" s="23">
        <f>SUM(R295:U295)</f>
        <v>0</v>
      </c>
      <c r="W295" s="23">
        <f>Q295+V295</f>
        <v>578.5</v>
      </c>
      <c r="X295" s="23">
        <f>Q295/W295*100</f>
        <v>100</v>
      </c>
      <c r="Y295" s="23">
        <f>V295/W295*100</f>
        <v>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 t="s">
        <v>53</v>
      </c>
      <c r="K296" s="54"/>
      <c r="L296" s="74">
        <v>637.4</v>
      </c>
      <c r="M296" s="23"/>
      <c r="N296" s="74"/>
      <c r="O296" s="74"/>
      <c r="P296" s="23"/>
      <c r="Q296" s="23">
        <f>SUM(L296:P296)</f>
        <v>637.4</v>
      </c>
      <c r="R296" s="23"/>
      <c r="S296" s="74"/>
      <c r="T296" s="74"/>
      <c r="U296" s="74"/>
      <c r="V296" s="23">
        <f>SUM(R296:U296)</f>
        <v>0</v>
      </c>
      <c r="W296" s="23">
        <f>Q296+V296</f>
        <v>637.4</v>
      </c>
      <c r="X296" s="23">
        <f>Q296/W296*100</f>
        <v>100</v>
      </c>
      <c r="Y296" s="23">
        <f>V296/W296*100</f>
        <v>0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4"/>
      <c r="J297" s="53" t="s">
        <v>54</v>
      </c>
      <c r="K297" s="54"/>
      <c r="L297" s="74">
        <v>575</v>
      </c>
      <c r="M297" s="23"/>
      <c r="N297" s="74"/>
      <c r="O297" s="74"/>
      <c r="P297" s="23"/>
      <c r="Q297" s="23">
        <f>SUM(L297:P297)</f>
        <v>575</v>
      </c>
      <c r="R297" s="23"/>
      <c r="S297" s="74"/>
      <c r="T297" s="74"/>
      <c r="U297" s="74"/>
      <c r="V297" s="23">
        <f>SUM(R297:U297)</f>
        <v>0</v>
      </c>
      <c r="W297" s="23">
        <f>Q297+V297</f>
        <v>575</v>
      </c>
      <c r="X297" s="23">
        <f>Q297/W297*100</f>
        <v>100</v>
      </c>
      <c r="Y297" s="23">
        <f>V297/W297*100</f>
        <v>0</v>
      </c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4"/>
      <c r="J298" s="53" t="s">
        <v>55</v>
      </c>
      <c r="K298" s="54"/>
      <c r="L298" s="74">
        <f>L297/L295*100</f>
        <v>99.39498703543647</v>
      </c>
      <c r="M298" s="23"/>
      <c r="N298" s="74"/>
      <c r="O298" s="74"/>
      <c r="P298" s="23"/>
      <c r="Q298" s="23">
        <f>Q297/Q295*100</f>
        <v>99.39498703543647</v>
      </c>
      <c r="R298" s="23"/>
      <c r="S298" s="74"/>
      <c r="T298" s="74"/>
      <c r="U298" s="74"/>
      <c r="V298" s="23"/>
      <c r="W298" s="23">
        <f>W297/W295*100</f>
        <v>99.39498703543647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4"/>
      <c r="J299" s="53" t="s">
        <v>56</v>
      </c>
      <c r="K299" s="54"/>
      <c r="L299" s="74">
        <f>L297/L296*100</f>
        <v>90.21022905553812</v>
      </c>
      <c r="M299" s="23"/>
      <c r="N299" s="74"/>
      <c r="O299" s="74"/>
      <c r="P299" s="23"/>
      <c r="Q299" s="23">
        <f>Q297/Q296*100</f>
        <v>90.21022905553812</v>
      </c>
      <c r="R299" s="23"/>
      <c r="S299" s="74"/>
      <c r="T299" s="74"/>
      <c r="U299" s="74"/>
      <c r="V299" s="23"/>
      <c r="W299" s="23">
        <f>W297/W296*100</f>
        <v>90.21022905553812</v>
      </c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4"/>
      <c r="J300" s="53"/>
      <c r="K300" s="54"/>
      <c r="L300" s="74"/>
      <c r="M300" s="23"/>
      <c r="N300" s="74"/>
      <c r="O300" s="74"/>
      <c r="P300" s="23"/>
      <c r="Q300" s="23"/>
      <c r="R300" s="23"/>
      <c r="S300" s="74"/>
      <c r="T300" s="74"/>
      <c r="U300" s="74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 t="s">
        <v>114</v>
      </c>
      <c r="I301" s="64"/>
      <c r="J301" s="53" t="s">
        <v>115</v>
      </c>
      <c r="K301" s="54"/>
      <c r="L301" s="74"/>
      <c r="M301" s="23"/>
      <c r="N301" s="74"/>
      <c r="O301" s="74"/>
      <c r="P301" s="23"/>
      <c r="Q301" s="23"/>
      <c r="R301" s="23"/>
      <c r="S301" s="74"/>
      <c r="T301" s="74"/>
      <c r="U301" s="74"/>
      <c r="V301" s="23"/>
      <c r="W301" s="23"/>
      <c r="X301" s="23"/>
      <c r="Y301" s="23"/>
      <c r="Z301" s="4"/>
    </row>
    <row r="302" spans="1:26" ht="23.25">
      <c r="A302" s="4"/>
      <c r="B302" s="57"/>
      <c r="C302" s="58"/>
      <c r="D302" s="58"/>
      <c r="E302" s="58"/>
      <c r="F302" s="58"/>
      <c r="G302" s="58"/>
      <c r="H302" s="58"/>
      <c r="I302" s="53"/>
      <c r="J302" s="53" t="s">
        <v>116</v>
      </c>
      <c r="K302" s="54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4"/>
      <c r="J303" s="53" t="s">
        <v>52</v>
      </c>
      <c r="K303" s="54"/>
      <c r="L303" s="74">
        <v>426</v>
      </c>
      <c r="M303" s="23"/>
      <c r="N303" s="74"/>
      <c r="O303" s="74"/>
      <c r="P303" s="23"/>
      <c r="Q303" s="23">
        <f>SUM(L303:P303)</f>
        <v>426</v>
      </c>
      <c r="R303" s="23"/>
      <c r="S303" s="74"/>
      <c r="T303" s="74"/>
      <c r="U303" s="74"/>
      <c r="V303" s="23">
        <f>SUM(R303:U303)</f>
        <v>0</v>
      </c>
      <c r="W303" s="23">
        <f>Q303+V303</f>
        <v>426</v>
      </c>
      <c r="X303" s="23">
        <f>Q303/W303*100</f>
        <v>100</v>
      </c>
      <c r="Y303" s="23">
        <f>V303/W303*100</f>
        <v>0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4"/>
      <c r="J304" s="53" t="s">
        <v>53</v>
      </c>
      <c r="K304" s="54"/>
      <c r="L304" s="74">
        <v>461.8</v>
      </c>
      <c r="M304" s="23"/>
      <c r="N304" s="74"/>
      <c r="O304" s="74"/>
      <c r="P304" s="23"/>
      <c r="Q304" s="23">
        <f>SUM(L304:P304)</f>
        <v>461.8</v>
      </c>
      <c r="R304" s="23"/>
      <c r="S304" s="74"/>
      <c r="T304" s="74"/>
      <c r="U304" s="74"/>
      <c r="V304" s="23">
        <f>SUM(R304:U304)</f>
        <v>0</v>
      </c>
      <c r="W304" s="23">
        <f>Q304+V304</f>
        <v>461.8</v>
      </c>
      <c r="X304" s="23">
        <f>Q304/W304*100</f>
        <v>100</v>
      </c>
      <c r="Y304" s="23">
        <f>V304/W304*100</f>
        <v>0</v>
      </c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4"/>
      <c r="J305" s="53" t="s">
        <v>54</v>
      </c>
      <c r="K305" s="54"/>
      <c r="L305" s="74">
        <v>453.8</v>
      </c>
      <c r="M305" s="23"/>
      <c r="N305" s="74"/>
      <c r="O305" s="74"/>
      <c r="P305" s="23"/>
      <c r="Q305" s="23">
        <f>SUM(L305:P305)</f>
        <v>453.8</v>
      </c>
      <c r="R305" s="23"/>
      <c r="S305" s="74"/>
      <c r="T305" s="74"/>
      <c r="U305" s="74"/>
      <c r="V305" s="23">
        <f>SUM(R305:U305)</f>
        <v>0</v>
      </c>
      <c r="W305" s="23">
        <f>Q305+V305</f>
        <v>453.8</v>
      </c>
      <c r="X305" s="23">
        <f>Q305/W305*100</f>
        <v>100</v>
      </c>
      <c r="Y305" s="23">
        <f>V305/W305*100</f>
        <v>0</v>
      </c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4"/>
      <c r="J306" s="53" t="s">
        <v>55</v>
      </c>
      <c r="K306" s="54"/>
      <c r="L306" s="74">
        <f>L305/L303*100</f>
        <v>106.52582159624413</v>
      </c>
      <c r="M306" s="23"/>
      <c r="N306" s="74"/>
      <c r="O306" s="74"/>
      <c r="P306" s="23"/>
      <c r="Q306" s="23">
        <f>Q305/Q303*100</f>
        <v>106.52582159624413</v>
      </c>
      <c r="R306" s="23"/>
      <c r="S306" s="74"/>
      <c r="T306" s="74"/>
      <c r="U306" s="74"/>
      <c r="V306" s="23"/>
      <c r="W306" s="23">
        <f>W305/W303*100</f>
        <v>106.52582159624413</v>
      </c>
      <c r="X306" s="23"/>
      <c r="Y306" s="23"/>
      <c r="Z306" s="4"/>
    </row>
    <row r="307" spans="1:26" ht="23.25">
      <c r="A307" s="4"/>
      <c r="B307" s="57"/>
      <c r="C307" s="57"/>
      <c r="D307" s="57"/>
      <c r="E307" s="57"/>
      <c r="F307" s="57"/>
      <c r="G307" s="57"/>
      <c r="H307" s="57"/>
      <c r="I307" s="64"/>
      <c r="J307" s="53" t="s">
        <v>56</v>
      </c>
      <c r="K307" s="54"/>
      <c r="L307" s="74">
        <f>L305/L304*100</f>
        <v>98.26764833261153</v>
      </c>
      <c r="M307" s="23"/>
      <c r="N307" s="74"/>
      <c r="O307" s="74"/>
      <c r="P307" s="23"/>
      <c r="Q307" s="23">
        <f>Q305/Q304*100</f>
        <v>98.26764833261153</v>
      </c>
      <c r="R307" s="23"/>
      <c r="S307" s="74"/>
      <c r="T307" s="74"/>
      <c r="U307" s="74"/>
      <c r="V307" s="23"/>
      <c r="W307" s="23">
        <f>W305/W304*100</f>
        <v>98.26764833261153</v>
      </c>
      <c r="X307" s="23"/>
      <c r="Y307" s="23"/>
      <c r="Z307" s="4"/>
    </row>
    <row r="308" spans="1:26" ht="23.25">
      <c r="A308" s="4"/>
      <c r="B308" s="57"/>
      <c r="C308" s="58"/>
      <c r="D308" s="58"/>
      <c r="E308" s="58"/>
      <c r="F308" s="58"/>
      <c r="G308" s="58"/>
      <c r="H308" s="58"/>
      <c r="I308" s="53"/>
      <c r="J308" s="53"/>
      <c r="K308" s="54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4"/>
    </row>
    <row r="309" spans="1:26" ht="23.25">
      <c r="A309" s="4"/>
      <c r="B309" s="57"/>
      <c r="C309" s="57"/>
      <c r="D309" s="57"/>
      <c r="E309" s="57"/>
      <c r="F309" s="57"/>
      <c r="G309" s="57"/>
      <c r="H309" s="57" t="s">
        <v>117</v>
      </c>
      <c r="I309" s="64"/>
      <c r="J309" s="53" t="s">
        <v>118</v>
      </c>
      <c r="K309" s="54"/>
      <c r="L309" s="74"/>
      <c r="M309" s="23"/>
      <c r="N309" s="74"/>
      <c r="O309" s="74"/>
      <c r="P309" s="23"/>
      <c r="Q309" s="23"/>
      <c r="R309" s="23"/>
      <c r="S309" s="74"/>
      <c r="T309" s="74"/>
      <c r="U309" s="74"/>
      <c r="V309" s="23"/>
      <c r="W309" s="23"/>
      <c r="X309" s="23"/>
      <c r="Y309" s="23"/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119</v>
      </c>
      <c r="K310" s="54"/>
      <c r="L310" s="74"/>
      <c r="M310" s="23"/>
      <c r="N310" s="74"/>
      <c r="O310" s="74"/>
      <c r="P310" s="23"/>
      <c r="Q310" s="23"/>
      <c r="R310" s="23"/>
      <c r="S310" s="74"/>
      <c r="T310" s="74"/>
      <c r="U310" s="74"/>
      <c r="V310" s="23"/>
      <c r="W310" s="23"/>
      <c r="X310" s="23"/>
      <c r="Y310" s="23"/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 t="s">
        <v>52</v>
      </c>
      <c r="K311" s="54"/>
      <c r="L311" s="74">
        <v>1093.1</v>
      </c>
      <c r="M311" s="23"/>
      <c r="N311" s="74"/>
      <c r="O311" s="74"/>
      <c r="P311" s="23"/>
      <c r="Q311" s="23">
        <f>SUM(L311:P311)</f>
        <v>1093.1</v>
      </c>
      <c r="R311" s="23"/>
      <c r="S311" s="74"/>
      <c r="T311" s="74"/>
      <c r="U311" s="74"/>
      <c r="V311" s="23">
        <f>SUM(R311:U311)</f>
        <v>0</v>
      </c>
      <c r="W311" s="23">
        <f>Q311+V311</f>
        <v>1093.1</v>
      </c>
      <c r="X311" s="23">
        <f>Q311/W311*100</f>
        <v>100</v>
      </c>
      <c r="Y311" s="23">
        <f>V311/W311*100</f>
        <v>0</v>
      </c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/>
      <c r="I312" s="64"/>
      <c r="J312" s="53" t="s">
        <v>53</v>
      </c>
      <c r="K312" s="54"/>
      <c r="L312" s="74">
        <v>1195.3</v>
      </c>
      <c r="M312" s="23"/>
      <c r="N312" s="74"/>
      <c r="O312" s="74"/>
      <c r="P312" s="23"/>
      <c r="Q312" s="23">
        <f>SUM(L312:P312)</f>
        <v>1195.3</v>
      </c>
      <c r="R312" s="23"/>
      <c r="S312" s="74"/>
      <c r="T312" s="74"/>
      <c r="U312" s="74"/>
      <c r="V312" s="23">
        <f>SUM(R312:U312)</f>
        <v>0</v>
      </c>
      <c r="W312" s="23">
        <f>Q312+V312</f>
        <v>1195.3</v>
      </c>
      <c r="X312" s="23">
        <f>Q312/W312*100</f>
        <v>100</v>
      </c>
      <c r="Y312" s="23">
        <f>V312/W312*100</f>
        <v>0</v>
      </c>
      <c r="Z312" s="4"/>
    </row>
    <row r="313" spans="1:26" ht="23.25">
      <c r="A313" s="4"/>
      <c r="B313" s="57"/>
      <c r="C313" s="57"/>
      <c r="D313" s="57"/>
      <c r="E313" s="57"/>
      <c r="F313" s="57"/>
      <c r="G313" s="57"/>
      <c r="H313" s="57"/>
      <c r="I313" s="64"/>
      <c r="J313" s="53" t="s">
        <v>54</v>
      </c>
      <c r="K313" s="54"/>
      <c r="L313" s="74">
        <v>1193.9</v>
      </c>
      <c r="M313" s="23"/>
      <c r="N313" s="74"/>
      <c r="O313" s="74"/>
      <c r="P313" s="23"/>
      <c r="Q313" s="23">
        <f>SUM(L313:P313)</f>
        <v>1193.9</v>
      </c>
      <c r="R313" s="23"/>
      <c r="S313" s="74"/>
      <c r="T313" s="74"/>
      <c r="U313" s="74"/>
      <c r="V313" s="23">
        <f>SUM(R313:U313)</f>
        <v>0</v>
      </c>
      <c r="W313" s="23">
        <f>Q313+V313</f>
        <v>1193.9</v>
      </c>
      <c r="X313" s="23">
        <f>Q313/W313*100</f>
        <v>100</v>
      </c>
      <c r="Y313" s="23">
        <f>V313/W313*100</f>
        <v>0</v>
      </c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 t="s">
        <v>55</v>
      </c>
      <c r="K314" s="54"/>
      <c r="L314" s="74">
        <f>L313/L311*100</f>
        <v>109.22148019394385</v>
      </c>
      <c r="M314" s="23"/>
      <c r="N314" s="74"/>
      <c r="O314" s="74"/>
      <c r="P314" s="23"/>
      <c r="Q314" s="23">
        <f>Q313/Q311*100</f>
        <v>109.22148019394385</v>
      </c>
      <c r="R314" s="23"/>
      <c r="S314" s="74"/>
      <c r="T314" s="74"/>
      <c r="U314" s="74"/>
      <c r="V314" s="23"/>
      <c r="W314" s="23">
        <f>W313/W311*100</f>
        <v>109.22148019394385</v>
      </c>
      <c r="X314" s="23"/>
      <c r="Y314" s="23"/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75"/>
      <c r="M315" s="76"/>
      <c r="N315" s="75"/>
      <c r="O315" s="75"/>
      <c r="P315" s="76"/>
      <c r="Q315" s="76"/>
      <c r="R315" s="76"/>
      <c r="S315" s="75"/>
      <c r="T315" s="75"/>
      <c r="U315" s="75"/>
      <c r="V315" s="76"/>
      <c r="W315" s="76"/>
      <c r="X315" s="76"/>
      <c r="Y315" s="76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235</v>
      </c>
      <c r="Z317" s="4"/>
    </row>
    <row r="318" spans="1:26" ht="23.25">
      <c r="A318" s="4"/>
      <c r="B318" s="67" t="s">
        <v>41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13" t="s">
        <v>2</v>
      </c>
      <c r="M318" s="13"/>
      <c r="N318" s="13"/>
      <c r="O318" s="13"/>
      <c r="P318" s="13"/>
      <c r="Q318" s="13"/>
      <c r="R318" s="14" t="s">
        <v>3</v>
      </c>
      <c r="S318" s="13"/>
      <c r="T318" s="13"/>
      <c r="U318" s="13"/>
      <c r="V318" s="15"/>
      <c r="W318" s="13" t="s">
        <v>43</v>
      </c>
      <c r="X318" s="13"/>
      <c r="Y318" s="16"/>
      <c r="Z318" s="4"/>
    </row>
    <row r="319" spans="1:26" ht="23.25">
      <c r="A319" s="4"/>
      <c r="B319" s="17" t="s">
        <v>42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22"/>
      <c r="M319" s="23"/>
      <c r="N319" s="24"/>
      <c r="O319" s="25" t="s">
        <v>4</v>
      </c>
      <c r="P319" s="26"/>
      <c r="Q319" s="27"/>
      <c r="R319" s="28" t="s">
        <v>4</v>
      </c>
      <c r="S319" s="24"/>
      <c r="T319" s="22"/>
      <c r="U319" s="29"/>
      <c r="V319" s="27"/>
      <c r="W319" s="27"/>
      <c r="X319" s="30" t="s">
        <v>5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6</v>
      </c>
      <c r="K320" s="21"/>
      <c r="L320" s="34" t="s">
        <v>7</v>
      </c>
      <c r="M320" s="35" t="s">
        <v>8</v>
      </c>
      <c r="N320" s="36" t="s">
        <v>7</v>
      </c>
      <c r="O320" s="34" t="s">
        <v>9</v>
      </c>
      <c r="P320" s="26" t="s">
        <v>10</v>
      </c>
      <c r="Q320" s="23"/>
      <c r="R320" s="37" t="s">
        <v>9</v>
      </c>
      <c r="S320" s="35" t="s">
        <v>11</v>
      </c>
      <c r="T320" s="34" t="s">
        <v>12</v>
      </c>
      <c r="U320" s="29" t="s">
        <v>13</v>
      </c>
      <c r="V320" s="27"/>
      <c r="W320" s="27"/>
      <c r="X320" s="27"/>
      <c r="Y320" s="35"/>
      <c r="Z320" s="4"/>
    </row>
    <row r="321" spans="1:26" ht="23.25">
      <c r="A321" s="4"/>
      <c r="B321" s="38" t="s">
        <v>32</v>
      </c>
      <c r="C321" s="38" t="s">
        <v>33</v>
      </c>
      <c r="D321" s="38" t="s">
        <v>34</v>
      </c>
      <c r="E321" s="38" t="s">
        <v>35</v>
      </c>
      <c r="F321" s="38" t="s">
        <v>36</v>
      </c>
      <c r="G321" s="38" t="s">
        <v>37</v>
      </c>
      <c r="H321" s="38" t="s">
        <v>40</v>
      </c>
      <c r="I321" s="19"/>
      <c r="J321" s="39"/>
      <c r="K321" s="21"/>
      <c r="L321" s="34" t="s">
        <v>14</v>
      </c>
      <c r="M321" s="35" t="s">
        <v>15</v>
      </c>
      <c r="N321" s="36" t="s">
        <v>16</v>
      </c>
      <c r="O321" s="34" t="s">
        <v>17</v>
      </c>
      <c r="P321" s="26" t="s">
        <v>18</v>
      </c>
      <c r="Q321" s="35" t="s">
        <v>19</v>
      </c>
      <c r="R321" s="37" t="s">
        <v>17</v>
      </c>
      <c r="S321" s="35" t="s">
        <v>20</v>
      </c>
      <c r="T321" s="34" t="s">
        <v>21</v>
      </c>
      <c r="U321" s="29" t="s">
        <v>22</v>
      </c>
      <c r="V321" s="26" t="s">
        <v>19</v>
      </c>
      <c r="W321" s="26" t="s">
        <v>23</v>
      </c>
      <c r="X321" s="26" t="s">
        <v>24</v>
      </c>
      <c r="Y321" s="35" t="s">
        <v>25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26</v>
      </c>
      <c r="P322" s="47"/>
      <c r="Q322" s="48"/>
      <c r="R322" s="49" t="s">
        <v>26</v>
      </c>
      <c r="S322" s="44" t="s">
        <v>27</v>
      </c>
      <c r="T322" s="43"/>
      <c r="U322" s="50" t="s">
        <v>28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22"/>
      <c r="M323" s="23"/>
      <c r="N323" s="24"/>
      <c r="O323" s="3"/>
      <c r="P323" s="27"/>
      <c r="Q323" s="27"/>
      <c r="R323" s="23"/>
      <c r="S323" s="24"/>
      <c r="T323" s="22"/>
      <c r="U323" s="73"/>
      <c r="V323" s="27"/>
      <c r="W323" s="27"/>
      <c r="X323" s="27"/>
      <c r="Y323" s="23"/>
      <c r="Z323" s="4"/>
    </row>
    <row r="324" spans="1:26" ht="23.25">
      <c r="A324" s="4"/>
      <c r="B324" s="51" t="s">
        <v>70</v>
      </c>
      <c r="C324" s="51" t="s">
        <v>72</v>
      </c>
      <c r="D324" s="51" t="s">
        <v>89</v>
      </c>
      <c r="E324" s="51"/>
      <c r="F324" s="51" t="s">
        <v>75</v>
      </c>
      <c r="G324" s="51" t="s">
        <v>63</v>
      </c>
      <c r="H324" s="51" t="s">
        <v>117</v>
      </c>
      <c r="I324" s="64"/>
      <c r="J324" s="55" t="s">
        <v>56</v>
      </c>
      <c r="K324" s="56"/>
      <c r="L324" s="74">
        <f>L313/L312*100</f>
        <v>99.8828745921526</v>
      </c>
      <c r="M324" s="74"/>
      <c r="N324" s="74"/>
      <c r="O324" s="74"/>
      <c r="P324" s="74"/>
      <c r="Q324" s="74">
        <f>Q313/Q312*100</f>
        <v>99.8828745921526</v>
      </c>
      <c r="R324" s="74"/>
      <c r="S324" s="74"/>
      <c r="T324" s="74"/>
      <c r="U324" s="77"/>
      <c r="V324" s="23"/>
      <c r="W324" s="23">
        <f>W313/W312*100</f>
        <v>99.8828745921526</v>
      </c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55"/>
      <c r="K325" s="56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23"/>
      <c r="W325" s="23"/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 t="s">
        <v>120</v>
      </c>
      <c r="I326" s="64"/>
      <c r="J326" s="53" t="s">
        <v>121</v>
      </c>
      <c r="K326" s="54"/>
      <c r="L326" s="74"/>
      <c r="M326" s="74"/>
      <c r="N326" s="74"/>
      <c r="O326" s="74"/>
      <c r="P326" s="74"/>
      <c r="Q326" s="23"/>
      <c r="R326" s="74"/>
      <c r="S326" s="74"/>
      <c r="T326" s="74"/>
      <c r="U326" s="74"/>
      <c r="V326" s="23"/>
      <c r="W326" s="23"/>
      <c r="X326" s="23"/>
      <c r="Y326" s="23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3" t="s">
        <v>52</v>
      </c>
      <c r="K327" s="54"/>
      <c r="L327" s="74">
        <v>1128.5</v>
      </c>
      <c r="M327" s="23"/>
      <c r="N327" s="74"/>
      <c r="O327" s="74"/>
      <c r="P327" s="23"/>
      <c r="Q327" s="23">
        <f>SUM(L327:P327)</f>
        <v>1128.5</v>
      </c>
      <c r="R327" s="23"/>
      <c r="S327" s="74"/>
      <c r="T327" s="74"/>
      <c r="U327" s="74"/>
      <c r="V327" s="23">
        <f>SUM(R327:U327)</f>
        <v>0</v>
      </c>
      <c r="W327" s="23">
        <f>Q327+V327</f>
        <v>1128.5</v>
      </c>
      <c r="X327" s="23">
        <f>Q327/W327*100</f>
        <v>100</v>
      </c>
      <c r="Y327" s="23">
        <f>V327/W327*100</f>
        <v>0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 t="s">
        <v>53</v>
      </c>
      <c r="K328" s="54"/>
      <c r="L328" s="74">
        <v>1257.4</v>
      </c>
      <c r="M328" s="23"/>
      <c r="N328" s="74"/>
      <c r="O328" s="74"/>
      <c r="P328" s="23"/>
      <c r="Q328" s="23">
        <f>SUM(L328:P328)</f>
        <v>1257.4</v>
      </c>
      <c r="R328" s="23"/>
      <c r="S328" s="74"/>
      <c r="T328" s="74"/>
      <c r="U328" s="74"/>
      <c r="V328" s="23">
        <f>SUM(R328:U328)</f>
        <v>0</v>
      </c>
      <c r="W328" s="23">
        <f>Q328+V328</f>
        <v>1257.4</v>
      </c>
      <c r="X328" s="23">
        <f>Q328/W328*100</f>
        <v>100</v>
      </c>
      <c r="Y328" s="23">
        <f>V328/W328*100</f>
        <v>0</v>
      </c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4"/>
      <c r="J329" s="53" t="s">
        <v>54</v>
      </c>
      <c r="K329" s="54"/>
      <c r="L329" s="74">
        <v>1186.8</v>
      </c>
      <c r="M329" s="23"/>
      <c r="N329" s="74"/>
      <c r="O329" s="74"/>
      <c r="P329" s="23"/>
      <c r="Q329" s="23">
        <f>SUM(L329:P329)</f>
        <v>1186.8</v>
      </c>
      <c r="R329" s="23"/>
      <c r="S329" s="74"/>
      <c r="T329" s="74"/>
      <c r="U329" s="74"/>
      <c r="V329" s="23">
        <f>SUM(R329:U329)</f>
        <v>0</v>
      </c>
      <c r="W329" s="23">
        <f>Q329+V329</f>
        <v>1186.8</v>
      </c>
      <c r="X329" s="23">
        <f>Q329/W329*100</f>
        <v>100</v>
      </c>
      <c r="Y329" s="23">
        <f>V329/W329*100</f>
        <v>0</v>
      </c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 t="s">
        <v>55</v>
      </c>
      <c r="K330" s="54"/>
      <c r="L330" s="74">
        <f>L329/L327*100</f>
        <v>105.16614975631369</v>
      </c>
      <c r="M330" s="23"/>
      <c r="N330" s="74"/>
      <c r="O330" s="74"/>
      <c r="P330" s="23"/>
      <c r="Q330" s="23">
        <f>Q329/Q327*100</f>
        <v>105.16614975631369</v>
      </c>
      <c r="R330" s="23"/>
      <c r="S330" s="74"/>
      <c r="T330" s="74"/>
      <c r="U330" s="74"/>
      <c r="V330" s="23"/>
      <c r="W330" s="23">
        <f>W329/W327*100</f>
        <v>105.16614975631369</v>
      </c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4"/>
      <c r="J331" s="53" t="s">
        <v>56</v>
      </c>
      <c r="K331" s="54"/>
      <c r="L331" s="74">
        <f>L329/L328*100</f>
        <v>94.3852393828535</v>
      </c>
      <c r="M331" s="23"/>
      <c r="N331" s="74"/>
      <c r="O331" s="74"/>
      <c r="P331" s="23"/>
      <c r="Q331" s="23">
        <f>Q329/Q328*100</f>
        <v>94.3852393828535</v>
      </c>
      <c r="R331" s="23"/>
      <c r="S331" s="74"/>
      <c r="T331" s="74"/>
      <c r="U331" s="74"/>
      <c r="V331" s="23"/>
      <c r="W331" s="23">
        <f>W329/W328*100</f>
        <v>94.3852393828535</v>
      </c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4"/>
      <c r="J332" s="53"/>
      <c r="K332" s="54"/>
      <c r="L332" s="74"/>
      <c r="M332" s="23"/>
      <c r="N332" s="74"/>
      <c r="O332" s="74"/>
      <c r="P332" s="23"/>
      <c r="Q332" s="23"/>
      <c r="R332" s="23"/>
      <c r="S332" s="74"/>
      <c r="T332" s="74"/>
      <c r="U332" s="74"/>
      <c r="V332" s="23"/>
      <c r="W332" s="23"/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 t="s">
        <v>122</v>
      </c>
      <c r="I333" s="64"/>
      <c r="J333" s="53" t="s">
        <v>123</v>
      </c>
      <c r="K333" s="54"/>
      <c r="L333" s="74"/>
      <c r="M333" s="23"/>
      <c r="N333" s="74"/>
      <c r="O333" s="74"/>
      <c r="P333" s="23"/>
      <c r="Q333" s="23"/>
      <c r="R333" s="23"/>
      <c r="S333" s="74"/>
      <c r="T333" s="74"/>
      <c r="U333" s="74"/>
      <c r="V333" s="23"/>
      <c r="W333" s="23"/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 t="s">
        <v>52</v>
      </c>
      <c r="K334" s="54"/>
      <c r="L334" s="74">
        <v>1126</v>
      </c>
      <c r="M334" s="23"/>
      <c r="N334" s="74"/>
      <c r="O334" s="74"/>
      <c r="P334" s="23"/>
      <c r="Q334" s="23">
        <f>SUM(L334:P334)</f>
        <v>1126</v>
      </c>
      <c r="R334" s="23"/>
      <c r="S334" s="74"/>
      <c r="T334" s="74"/>
      <c r="U334" s="74"/>
      <c r="V334" s="23">
        <f>SUM(R334:U334)</f>
        <v>0</v>
      </c>
      <c r="W334" s="23">
        <f>Q334+V334</f>
        <v>1126</v>
      </c>
      <c r="X334" s="23">
        <f>Q334/W334*100</f>
        <v>100</v>
      </c>
      <c r="Y334" s="23">
        <f>V334/W334*100</f>
        <v>0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 t="s">
        <v>53</v>
      </c>
      <c r="K335" s="54"/>
      <c r="L335" s="74">
        <v>1259.6</v>
      </c>
      <c r="M335" s="23"/>
      <c r="N335" s="74"/>
      <c r="O335" s="74"/>
      <c r="P335" s="23"/>
      <c r="Q335" s="23">
        <f>SUM(L335:P335)</f>
        <v>1259.6</v>
      </c>
      <c r="R335" s="23"/>
      <c r="S335" s="74"/>
      <c r="T335" s="74"/>
      <c r="U335" s="74"/>
      <c r="V335" s="23">
        <f>SUM(R335:U335)</f>
        <v>0</v>
      </c>
      <c r="W335" s="23">
        <f>Q335+V335</f>
        <v>1259.6</v>
      </c>
      <c r="X335" s="23">
        <f>Q335/W335*100</f>
        <v>100</v>
      </c>
      <c r="Y335" s="23">
        <f>V335/W335*100</f>
        <v>0</v>
      </c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4"/>
      <c r="J336" s="53" t="s">
        <v>54</v>
      </c>
      <c r="K336" s="54"/>
      <c r="L336" s="74">
        <v>1155.5</v>
      </c>
      <c r="M336" s="23"/>
      <c r="N336" s="74"/>
      <c r="O336" s="74"/>
      <c r="P336" s="23"/>
      <c r="Q336" s="23">
        <f>SUM(L336:P336)</f>
        <v>1155.5</v>
      </c>
      <c r="R336" s="23"/>
      <c r="S336" s="74"/>
      <c r="T336" s="74"/>
      <c r="U336" s="74"/>
      <c r="V336" s="23">
        <f>SUM(R336:U336)</f>
        <v>0</v>
      </c>
      <c r="W336" s="23">
        <f>Q336+V336</f>
        <v>1155.5</v>
      </c>
      <c r="X336" s="23">
        <f>Q336/W336*100</f>
        <v>100</v>
      </c>
      <c r="Y336" s="23">
        <f>V336/W336*100</f>
        <v>0</v>
      </c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 t="s">
        <v>55</v>
      </c>
      <c r="K337" s="54"/>
      <c r="L337" s="74">
        <f>L336/L334*100</f>
        <v>102.61989342806395</v>
      </c>
      <c r="M337" s="23"/>
      <c r="N337" s="74"/>
      <c r="O337" s="74"/>
      <c r="P337" s="23"/>
      <c r="Q337" s="23">
        <f>Q336/Q334*100</f>
        <v>102.61989342806395</v>
      </c>
      <c r="R337" s="23"/>
      <c r="S337" s="74"/>
      <c r="T337" s="74"/>
      <c r="U337" s="74"/>
      <c r="V337" s="23"/>
      <c r="W337" s="23">
        <f>W336/W334*100</f>
        <v>102.61989342806395</v>
      </c>
      <c r="X337" s="23"/>
      <c r="Y337" s="23"/>
      <c r="Z337" s="4"/>
    </row>
    <row r="338" spans="1:26" ht="23.25">
      <c r="A338" s="4"/>
      <c r="B338" s="57"/>
      <c r="C338" s="58"/>
      <c r="D338" s="58"/>
      <c r="E338" s="58"/>
      <c r="F338" s="58"/>
      <c r="G338" s="58"/>
      <c r="H338" s="58"/>
      <c r="I338" s="53"/>
      <c r="J338" s="53" t="s">
        <v>56</v>
      </c>
      <c r="K338" s="54"/>
      <c r="L338" s="21">
        <f>L336/L335*100</f>
        <v>91.73547157827883</v>
      </c>
      <c r="M338" s="21"/>
      <c r="N338" s="21"/>
      <c r="O338" s="21"/>
      <c r="P338" s="21"/>
      <c r="Q338" s="21">
        <f>Q336/Q335*100</f>
        <v>91.73547157827883</v>
      </c>
      <c r="R338" s="21"/>
      <c r="S338" s="21"/>
      <c r="T338" s="21"/>
      <c r="U338" s="21"/>
      <c r="V338" s="21"/>
      <c r="W338" s="21">
        <f>W336/W335*100</f>
        <v>91.73547157827883</v>
      </c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/>
      <c r="K339" s="54"/>
      <c r="L339" s="74"/>
      <c r="M339" s="23"/>
      <c r="N339" s="74"/>
      <c r="O339" s="74"/>
      <c r="P339" s="23"/>
      <c r="Q339" s="23"/>
      <c r="R339" s="23"/>
      <c r="S339" s="74"/>
      <c r="T339" s="74"/>
      <c r="U339" s="74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 t="s">
        <v>124</v>
      </c>
      <c r="I340" s="64"/>
      <c r="J340" s="53" t="s">
        <v>125</v>
      </c>
      <c r="K340" s="54"/>
      <c r="L340" s="74"/>
      <c r="M340" s="23"/>
      <c r="N340" s="74"/>
      <c r="O340" s="74"/>
      <c r="P340" s="23"/>
      <c r="Q340" s="23"/>
      <c r="R340" s="23"/>
      <c r="S340" s="74"/>
      <c r="T340" s="74"/>
      <c r="U340" s="74"/>
      <c r="V340" s="23"/>
      <c r="W340" s="23"/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 t="s">
        <v>90</v>
      </c>
      <c r="K341" s="54"/>
      <c r="L341" s="74"/>
      <c r="M341" s="23"/>
      <c r="N341" s="74"/>
      <c r="O341" s="74"/>
      <c r="P341" s="23"/>
      <c r="Q341" s="23"/>
      <c r="R341" s="23"/>
      <c r="S341" s="74"/>
      <c r="T341" s="74"/>
      <c r="U341" s="74"/>
      <c r="V341" s="23"/>
      <c r="W341" s="23"/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 t="s">
        <v>52</v>
      </c>
      <c r="K342" s="54"/>
      <c r="L342" s="74">
        <v>1199.6</v>
      </c>
      <c r="M342" s="23"/>
      <c r="N342" s="74"/>
      <c r="O342" s="74"/>
      <c r="P342" s="23"/>
      <c r="Q342" s="23">
        <f>SUM(L342:P342)</f>
        <v>1199.6</v>
      </c>
      <c r="R342" s="23"/>
      <c r="S342" s="74"/>
      <c r="T342" s="74"/>
      <c r="U342" s="74"/>
      <c r="V342" s="23">
        <f>SUM(R342:U342)</f>
        <v>0</v>
      </c>
      <c r="W342" s="23">
        <f>Q342+V342</f>
        <v>1199.6</v>
      </c>
      <c r="X342" s="23">
        <f>Q342/W342*100</f>
        <v>100</v>
      </c>
      <c r="Y342" s="23">
        <f>V342/W342*100</f>
        <v>0</v>
      </c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4"/>
      <c r="J343" s="53" t="s">
        <v>53</v>
      </c>
      <c r="K343" s="54"/>
      <c r="L343" s="74">
        <v>1330.1</v>
      </c>
      <c r="M343" s="23"/>
      <c r="N343" s="74"/>
      <c r="O343" s="74"/>
      <c r="P343" s="23"/>
      <c r="Q343" s="23">
        <f>SUM(L343:P343)</f>
        <v>1330.1</v>
      </c>
      <c r="R343" s="23"/>
      <c r="S343" s="74"/>
      <c r="T343" s="74"/>
      <c r="U343" s="74"/>
      <c r="V343" s="23">
        <f>SUM(R343:U343)</f>
        <v>0</v>
      </c>
      <c r="W343" s="23">
        <f>Q343+V343</f>
        <v>1330.1</v>
      </c>
      <c r="X343" s="23">
        <f>Q343/W343*100</f>
        <v>100</v>
      </c>
      <c r="Y343" s="23">
        <f>V343/W343*100</f>
        <v>0</v>
      </c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 t="s">
        <v>54</v>
      </c>
      <c r="K344" s="54"/>
      <c r="L344" s="74">
        <v>1271.7</v>
      </c>
      <c r="M344" s="23"/>
      <c r="N344" s="74"/>
      <c r="O344" s="74"/>
      <c r="P344" s="23"/>
      <c r="Q344" s="23">
        <f>SUM(L344:P344)</f>
        <v>1271.7</v>
      </c>
      <c r="R344" s="23"/>
      <c r="S344" s="74"/>
      <c r="T344" s="74"/>
      <c r="U344" s="74"/>
      <c r="V344" s="23">
        <f>SUM(R344:U344)</f>
        <v>0</v>
      </c>
      <c r="W344" s="23">
        <f>Q344+V344</f>
        <v>1271.7</v>
      </c>
      <c r="X344" s="23">
        <f>Q344/W344*100</f>
        <v>100</v>
      </c>
      <c r="Y344" s="23">
        <f>V344/W344*100</f>
        <v>0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4"/>
      <c r="J345" s="53" t="s">
        <v>55</v>
      </c>
      <c r="K345" s="54"/>
      <c r="L345" s="74">
        <f>L344/L342*100</f>
        <v>106.01033677892633</v>
      </c>
      <c r="M345" s="23"/>
      <c r="N345" s="74"/>
      <c r="O345" s="74"/>
      <c r="P345" s="23"/>
      <c r="Q345" s="23">
        <f>Q344/Q342*100</f>
        <v>106.01033677892633</v>
      </c>
      <c r="R345" s="23"/>
      <c r="S345" s="74"/>
      <c r="T345" s="74"/>
      <c r="U345" s="74"/>
      <c r="V345" s="23"/>
      <c r="W345" s="23">
        <f>W344/W342*100</f>
        <v>106.01033677892633</v>
      </c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4"/>
      <c r="J346" s="53" t="s">
        <v>56</v>
      </c>
      <c r="K346" s="54"/>
      <c r="L346" s="74">
        <f>L344/L343*100</f>
        <v>95.60935268024961</v>
      </c>
      <c r="M346" s="23"/>
      <c r="N346" s="74"/>
      <c r="O346" s="74"/>
      <c r="P346" s="23"/>
      <c r="Q346" s="23">
        <f>Q344/Q343*100</f>
        <v>95.60935268024961</v>
      </c>
      <c r="R346" s="23"/>
      <c r="S346" s="74"/>
      <c r="T346" s="74"/>
      <c r="U346" s="74"/>
      <c r="V346" s="23"/>
      <c r="W346" s="23">
        <f>W344/W343*100</f>
        <v>95.60935268024961</v>
      </c>
      <c r="X346" s="23"/>
      <c r="Y346" s="23"/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/>
      <c r="K347" s="54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 t="s">
        <v>126</v>
      </c>
      <c r="I348" s="64"/>
      <c r="J348" s="53" t="s">
        <v>127</v>
      </c>
      <c r="K348" s="54"/>
      <c r="L348" s="74"/>
      <c r="M348" s="23"/>
      <c r="N348" s="74"/>
      <c r="O348" s="74"/>
      <c r="P348" s="23"/>
      <c r="Q348" s="23"/>
      <c r="R348" s="23"/>
      <c r="S348" s="74"/>
      <c r="T348" s="74"/>
      <c r="U348" s="74"/>
      <c r="V348" s="23"/>
      <c r="W348" s="23"/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 t="s">
        <v>128</v>
      </c>
      <c r="K349" s="54"/>
      <c r="L349" s="74"/>
      <c r="M349" s="23"/>
      <c r="N349" s="74"/>
      <c r="O349" s="74"/>
      <c r="P349" s="23"/>
      <c r="Q349" s="23"/>
      <c r="R349" s="23"/>
      <c r="S349" s="74"/>
      <c r="T349" s="74"/>
      <c r="U349" s="74"/>
      <c r="V349" s="23"/>
      <c r="W349" s="23"/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4"/>
      <c r="J350" s="53" t="s">
        <v>52</v>
      </c>
      <c r="K350" s="54"/>
      <c r="L350" s="74">
        <v>1165.5</v>
      </c>
      <c r="M350" s="23"/>
      <c r="N350" s="74"/>
      <c r="O350" s="74"/>
      <c r="P350" s="23"/>
      <c r="Q350" s="23">
        <f>SUM(L350:P350)</f>
        <v>1165.5</v>
      </c>
      <c r="R350" s="23"/>
      <c r="S350" s="74"/>
      <c r="T350" s="74"/>
      <c r="U350" s="74"/>
      <c r="V350" s="23">
        <f>SUM(R350:U350)</f>
        <v>0</v>
      </c>
      <c r="W350" s="23">
        <f>Q350+V350</f>
        <v>1165.5</v>
      </c>
      <c r="X350" s="23">
        <f>Q350/W350*100</f>
        <v>100</v>
      </c>
      <c r="Y350" s="23">
        <f>V350/W350*100</f>
        <v>0</v>
      </c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4"/>
      <c r="J351" s="53" t="s">
        <v>53</v>
      </c>
      <c r="K351" s="54"/>
      <c r="L351" s="74">
        <v>1292</v>
      </c>
      <c r="M351" s="23"/>
      <c r="N351" s="74"/>
      <c r="O351" s="74"/>
      <c r="P351" s="23"/>
      <c r="Q351" s="23">
        <f>SUM(L351:P351)</f>
        <v>1292</v>
      </c>
      <c r="R351" s="23"/>
      <c r="S351" s="74"/>
      <c r="T351" s="74"/>
      <c r="U351" s="74"/>
      <c r="V351" s="23">
        <f>SUM(R351:U351)</f>
        <v>0</v>
      </c>
      <c r="W351" s="23">
        <f>Q351+V351</f>
        <v>1292</v>
      </c>
      <c r="X351" s="23">
        <f>Q351/W351*100</f>
        <v>100</v>
      </c>
      <c r="Y351" s="23">
        <f>V351/W351*100</f>
        <v>0</v>
      </c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 t="s">
        <v>54</v>
      </c>
      <c r="K352" s="54"/>
      <c r="L352" s="74">
        <v>1254.7</v>
      </c>
      <c r="M352" s="23"/>
      <c r="N352" s="74"/>
      <c r="O352" s="74"/>
      <c r="P352" s="23"/>
      <c r="Q352" s="23">
        <f>SUM(L352:P352)</f>
        <v>1254.7</v>
      </c>
      <c r="R352" s="23"/>
      <c r="S352" s="74"/>
      <c r="T352" s="74"/>
      <c r="U352" s="74"/>
      <c r="V352" s="23">
        <f>SUM(R352:U352)</f>
        <v>0</v>
      </c>
      <c r="W352" s="23">
        <f>Q352+V352</f>
        <v>1254.7</v>
      </c>
      <c r="X352" s="23">
        <f>Q352/W352*100</f>
        <v>100</v>
      </c>
      <c r="Y352" s="23">
        <f>V352/W352*100</f>
        <v>0</v>
      </c>
      <c r="Z352" s="4"/>
    </row>
    <row r="353" spans="1:26" ht="23.25">
      <c r="A353" s="4"/>
      <c r="B353" s="57"/>
      <c r="C353" s="58"/>
      <c r="D353" s="58"/>
      <c r="E353" s="58"/>
      <c r="F353" s="58"/>
      <c r="G353" s="58"/>
      <c r="H353" s="58"/>
      <c r="I353" s="53"/>
      <c r="J353" s="53" t="s">
        <v>55</v>
      </c>
      <c r="K353" s="54"/>
      <c r="L353" s="21">
        <f>L352/L350*100</f>
        <v>107.65336765336767</v>
      </c>
      <c r="M353" s="21"/>
      <c r="N353" s="21"/>
      <c r="O353" s="21"/>
      <c r="P353" s="21"/>
      <c r="Q353" s="21">
        <f>Q352/Q350*100</f>
        <v>107.65336765336767</v>
      </c>
      <c r="R353" s="21"/>
      <c r="S353" s="21"/>
      <c r="T353" s="21"/>
      <c r="U353" s="21"/>
      <c r="V353" s="21"/>
      <c r="W353" s="21">
        <f>W352/W350*100</f>
        <v>107.65336765336767</v>
      </c>
      <c r="X353" s="21"/>
      <c r="Y353" s="21"/>
      <c r="Z353" s="4"/>
    </row>
    <row r="354" spans="1:26" ht="23.25">
      <c r="A354" s="4"/>
      <c r="B354" s="57"/>
      <c r="C354" s="57"/>
      <c r="D354" s="57"/>
      <c r="E354" s="57"/>
      <c r="F354" s="57"/>
      <c r="G354" s="57"/>
      <c r="H354" s="57"/>
      <c r="I354" s="64"/>
      <c r="J354" s="53" t="s">
        <v>56</v>
      </c>
      <c r="K354" s="54"/>
      <c r="L354" s="74">
        <f>L352/L351*100</f>
        <v>97.11300309597523</v>
      </c>
      <c r="M354" s="23"/>
      <c r="N354" s="74"/>
      <c r="O354" s="74"/>
      <c r="P354" s="23"/>
      <c r="Q354" s="23">
        <f>Q352/Q351*100</f>
        <v>97.11300309597523</v>
      </c>
      <c r="R354" s="23"/>
      <c r="S354" s="74"/>
      <c r="T354" s="74"/>
      <c r="U354" s="74"/>
      <c r="V354" s="23"/>
      <c r="W354" s="23">
        <f>W352/W351*100</f>
        <v>97.11300309597523</v>
      </c>
      <c r="X354" s="23"/>
      <c r="Y354" s="23"/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/>
      <c r="I355" s="64"/>
      <c r="J355" s="53"/>
      <c r="K355" s="54"/>
      <c r="L355" s="74"/>
      <c r="M355" s="23"/>
      <c r="N355" s="74"/>
      <c r="O355" s="74"/>
      <c r="P355" s="23"/>
      <c r="Q355" s="23"/>
      <c r="R355" s="23"/>
      <c r="S355" s="74"/>
      <c r="T355" s="74"/>
      <c r="U355" s="74"/>
      <c r="V355" s="23"/>
      <c r="W355" s="23"/>
      <c r="X355" s="23"/>
      <c r="Y355" s="23"/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 t="s">
        <v>129</v>
      </c>
      <c r="I356" s="64"/>
      <c r="J356" s="53" t="s">
        <v>130</v>
      </c>
      <c r="K356" s="54"/>
      <c r="L356" s="74"/>
      <c r="M356" s="23"/>
      <c r="N356" s="74"/>
      <c r="O356" s="74"/>
      <c r="P356" s="23"/>
      <c r="Q356" s="23"/>
      <c r="R356" s="23"/>
      <c r="S356" s="74"/>
      <c r="T356" s="74"/>
      <c r="U356" s="74"/>
      <c r="V356" s="23"/>
      <c r="W356" s="23"/>
      <c r="X356" s="23"/>
      <c r="Y356" s="23"/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/>
      <c r="I357" s="64"/>
      <c r="J357" s="53" t="s">
        <v>131</v>
      </c>
      <c r="K357" s="54"/>
      <c r="L357" s="74"/>
      <c r="M357" s="23"/>
      <c r="N357" s="74"/>
      <c r="O357" s="74"/>
      <c r="P357" s="23"/>
      <c r="Q357" s="23"/>
      <c r="R357" s="23"/>
      <c r="S357" s="74"/>
      <c r="T357" s="74"/>
      <c r="U357" s="74"/>
      <c r="V357" s="23"/>
      <c r="W357" s="23"/>
      <c r="X357" s="23"/>
      <c r="Y357" s="23"/>
      <c r="Z357" s="4"/>
    </row>
    <row r="358" spans="1:26" ht="23.25">
      <c r="A358" s="4"/>
      <c r="B358" s="57"/>
      <c r="C358" s="57"/>
      <c r="D358" s="57"/>
      <c r="E358" s="57"/>
      <c r="F358" s="57"/>
      <c r="G358" s="57"/>
      <c r="H358" s="57"/>
      <c r="I358" s="64"/>
      <c r="J358" s="53" t="s">
        <v>52</v>
      </c>
      <c r="K358" s="54"/>
      <c r="L358" s="74">
        <v>254.5</v>
      </c>
      <c r="M358" s="23"/>
      <c r="N358" s="74"/>
      <c r="O358" s="74"/>
      <c r="P358" s="23"/>
      <c r="Q358" s="23">
        <f>SUM(L358:P358)</f>
        <v>254.5</v>
      </c>
      <c r="R358" s="23"/>
      <c r="S358" s="74"/>
      <c r="T358" s="74"/>
      <c r="U358" s="74"/>
      <c r="V358" s="23">
        <f>SUM(R358:U358)</f>
        <v>0</v>
      </c>
      <c r="W358" s="23">
        <f>Q358+V358</f>
        <v>254.5</v>
      </c>
      <c r="X358" s="23">
        <f>Q358/W358*100</f>
        <v>100</v>
      </c>
      <c r="Y358" s="23">
        <f>V358/W358*100</f>
        <v>0</v>
      </c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 t="s">
        <v>53</v>
      </c>
      <c r="K359" s="54"/>
      <c r="L359" s="74">
        <v>284.7</v>
      </c>
      <c r="M359" s="23"/>
      <c r="N359" s="74"/>
      <c r="O359" s="74"/>
      <c r="P359" s="23"/>
      <c r="Q359" s="23">
        <f>SUM(L359:P359)</f>
        <v>284.7</v>
      </c>
      <c r="R359" s="23"/>
      <c r="S359" s="74"/>
      <c r="T359" s="74"/>
      <c r="U359" s="74"/>
      <c r="V359" s="23">
        <f>SUM(R359:U359)</f>
        <v>0</v>
      </c>
      <c r="W359" s="23">
        <f>Q359+V359</f>
        <v>284.7</v>
      </c>
      <c r="X359" s="23">
        <f>Q359/W359*100</f>
        <v>100</v>
      </c>
      <c r="Y359" s="23">
        <f>V359/W359*100</f>
        <v>0</v>
      </c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75"/>
      <c r="M360" s="76"/>
      <c r="N360" s="75"/>
      <c r="O360" s="75"/>
      <c r="P360" s="76"/>
      <c r="Q360" s="76"/>
      <c r="R360" s="76"/>
      <c r="S360" s="75"/>
      <c r="T360" s="75"/>
      <c r="U360" s="75"/>
      <c r="V360" s="76"/>
      <c r="W360" s="76"/>
      <c r="X360" s="76"/>
      <c r="Y360" s="76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236</v>
      </c>
      <c r="Z362" s="4"/>
    </row>
    <row r="363" spans="1:26" ht="23.25">
      <c r="A363" s="4"/>
      <c r="B363" s="67" t="s">
        <v>41</v>
      </c>
      <c r="C363" s="68"/>
      <c r="D363" s="68"/>
      <c r="E363" s="68"/>
      <c r="F363" s="68"/>
      <c r="G363" s="68"/>
      <c r="H363" s="69"/>
      <c r="I363" s="10"/>
      <c r="J363" s="11"/>
      <c r="K363" s="12"/>
      <c r="L363" s="13" t="s">
        <v>2</v>
      </c>
      <c r="M363" s="13"/>
      <c r="N363" s="13"/>
      <c r="O363" s="13"/>
      <c r="P363" s="13"/>
      <c r="Q363" s="13"/>
      <c r="R363" s="14" t="s">
        <v>3</v>
      </c>
      <c r="S363" s="13"/>
      <c r="T363" s="13"/>
      <c r="U363" s="13"/>
      <c r="V363" s="15"/>
      <c r="W363" s="13" t="s">
        <v>43</v>
      </c>
      <c r="X363" s="13"/>
      <c r="Y363" s="16"/>
      <c r="Z363" s="4"/>
    </row>
    <row r="364" spans="1:26" ht="23.25">
      <c r="A364" s="4"/>
      <c r="B364" s="17" t="s">
        <v>42</v>
      </c>
      <c r="C364" s="18"/>
      <c r="D364" s="18"/>
      <c r="E364" s="18"/>
      <c r="F364" s="18"/>
      <c r="G364" s="18"/>
      <c r="H364" s="70"/>
      <c r="I364" s="19"/>
      <c r="J364" s="20"/>
      <c r="K364" s="21"/>
      <c r="L364" s="22"/>
      <c r="M364" s="23"/>
      <c r="N364" s="24"/>
      <c r="O364" s="25" t="s">
        <v>4</v>
      </c>
      <c r="P364" s="26"/>
      <c r="Q364" s="27"/>
      <c r="R364" s="28" t="s">
        <v>4</v>
      </c>
      <c r="S364" s="24"/>
      <c r="T364" s="22"/>
      <c r="U364" s="29"/>
      <c r="V364" s="27"/>
      <c r="W364" s="27"/>
      <c r="X364" s="30" t="s">
        <v>5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6</v>
      </c>
      <c r="K365" s="21"/>
      <c r="L365" s="34" t="s">
        <v>7</v>
      </c>
      <c r="M365" s="35" t="s">
        <v>8</v>
      </c>
      <c r="N365" s="36" t="s">
        <v>7</v>
      </c>
      <c r="O365" s="34" t="s">
        <v>9</v>
      </c>
      <c r="P365" s="26" t="s">
        <v>10</v>
      </c>
      <c r="Q365" s="23"/>
      <c r="R365" s="37" t="s">
        <v>9</v>
      </c>
      <c r="S365" s="35" t="s">
        <v>11</v>
      </c>
      <c r="T365" s="34" t="s">
        <v>12</v>
      </c>
      <c r="U365" s="29" t="s">
        <v>13</v>
      </c>
      <c r="V365" s="27"/>
      <c r="W365" s="27"/>
      <c r="X365" s="27"/>
      <c r="Y365" s="35"/>
      <c r="Z365" s="4"/>
    </row>
    <row r="366" spans="1:26" ht="23.25">
      <c r="A366" s="4"/>
      <c r="B366" s="38" t="s">
        <v>32</v>
      </c>
      <c r="C366" s="38" t="s">
        <v>33</v>
      </c>
      <c r="D366" s="38" t="s">
        <v>34</v>
      </c>
      <c r="E366" s="38" t="s">
        <v>35</v>
      </c>
      <c r="F366" s="38" t="s">
        <v>36</v>
      </c>
      <c r="G366" s="38" t="s">
        <v>37</v>
      </c>
      <c r="H366" s="38" t="s">
        <v>40</v>
      </c>
      <c r="I366" s="19"/>
      <c r="J366" s="39"/>
      <c r="K366" s="21"/>
      <c r="L366" s="34" t="s">
        <v>14</v>
      </c>
      <c r="M366" s="35" t="s">
        <v>15</v>
      </c>
      <c r="N366" s="36" t="s">
        <v>16</v>
      </c>
      <c r="O366" s="34" t="s">
        <v>17</v>
      </c>
      <c r="P366" s="26" t="s">
        <v>18</v>
      </c>
      <c r="Q366" s="35" t="s">
        <v>19</v>
      </c>
      <c r="R366" s="37" t="s">
        <v>17</v>
      </c>
      <c r="S366" s="35" t="s">
        <v>20</v>
      </c>
      <c r="T366" s="34" t="s">
        <v>21</v>
      </c>
      <c r="U366" s="29" t="s">
        <v>22</v>
      </c>
      <c r="V366" s="26" t="s">
        <v>19</v>
      </c>
      <c r="W366" s="26" t="s">
        <v>23</v>
      </c>
      <c r="X366" s="26" t="s">
        <v>24</v>
      </c>
      <c r="Y366" s="35" t="s">
        <v>25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26</v>
      </c>
      <c r="P367" s="47"/>
      <c r="Q367" s="48"/>
      <c r="R367" s="49" t="s">
        <v>26</v>
      </c>
      <c r="S367" s="44" t="s">
        <v>27</v>
      </c>
      <c r="T367" s="43"/>
      <c r="U367" s="50" t="s">
        <v>28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4"/>
      <c r="J368" s="53"/>
      <c r="K368" s="54"/>
      <c r="L368" s="22"/>
      <c r="M368" s="23"/>
      <c r="N368" s="24"/>
      <c r="O368" s="3"/>
      <c r="P368" s="27"/>
      <c r="Q368" s="27"/>
      <c r="R368" s="23"/>
      <c r="S368" s="24"/>
      <c r="T368" s="22"/>
      <c r="U368" s="73"/>
      <c r="V368" s="27"/>
      <c r="W368" s="27"/>
      <c r="X368" s="27"/>
      <c r="Y368" s="23"/>
      <c r="Z368" s="4"/>
    </row>
    <row r="369" spans="1:26" ht="23.25">
      <c r="A369" s="4"/>
      <c r="B369" s="51" t="s">
        <v>70</v>
      </c>
      <c r="C369" s="51" t="s">
        <v>72</v>
      </c>
      <c r="D369" s="51" t="s">
        <v>89</v>
      </c>
      <c r="E369" s="51"/>
      <c r="F369" s="51" t="s">
        <v>75</v>
      </c>
      <c r="G369" s="51" t="s">
        <v>63</v>
      </c>
      <c r="H369" s="51" t="s">
        <v>129</v>
      </c>
      <c r="I369" s="64"/>
      <c r="J369" s="55" t="s">
        <v>54</v>
      </c>
      <c r="K369" s="56"/>
      <c r="L369" s="74">
        <v>275.6</v>
      </c>
      <c r="M369" s="74"/>
      <c r="N369" s="74"/>
      <c r="O369" s="74"/>
      <c r="P369" s="74"/>
      <c r="Q369" s="74">
        <f>SUM(L369:P369)</f>
        <v>275.6</v>
      </c>
      <c r="R369" s="74"/>
      <c r="S369" s="74"/>
      <c r="T369" s="74"/>
      <c r="U369" s="77"/>
      <c r="V369" s="23">
        <f>SUM(R369:U369)</f>
        <v>0</v>
      </c>
      <c r="W369" s="23">
        <f>Q369+V369</f>
        <v>275.6</v>
      </c>
      <c r="X369" s="23">
        <f>Q369/W369*100</f>
        <v>100</v>
      </c>
      <c r="Y369" s="23">
        <f>V369/W369*100</f>
        <v>0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4"/>
      <c r="J370" s="55" t="s">
        <v>55</v>
      </c>
      <c r="K370" s="56"/>
      <c r="L370" s="74">
        <f>L369/L358*100</f>
        <v>108.29076620825148</v>
      </c>
      <c r="M370" s="74"/>
      <c r="N370" s="74"/>
      <c r="O370" s="74"/>
      <c r="P370" s="74"/>
      <c r="Q370" s="74">
        <f>Q369/Q358*100</f>
        <v>108.29076620825148</v>
      </c>
      <c r="R370" s="74"/>
      <c r="S370" s="74"/>
      <c r="T370" s="74"/>
      <c r="U370" s="74"/>
      <c r="V370" s="23"/>
      <c r="W370" s="23">
        <f>W369/W358*100</f>
        <v>108.29076620825148</v>
      </c>
      <c r="X370" s="23"/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4"/>
      <c r="J371" s="53" t="s">
        <v>56</v>
      </c>
      <c r="K371" s="54"/>
      <c r="L371" s="74">
        <f>L369/L359*100</f>
        <v>96.80365296803654</v>
      </c>
      <c r="M371" s="74"/>
      <c r="N371" s="74"/>
      <c r="O371" s="74"/>
      <c r="P371" s="74"/>
      <c r="Q371" s="23">
        <f>Q369/Q359*100</f>
        <v>96.80365296803654</v>
      </c>
      <c r="R371" s="74"/>
      <c r="S371" s="74"/>
      <c r="T371" s="74"/>
      <c r="U371" s="74"/>
      <c r="V371" s="23"/>
      <c r="W371" s="23">
        <f>W369/W359*100</f>
        <v>96.80365296803654</v>
      </c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4"/>
      <c r="J372" s="53"/>
      <c r="K372" s="54"/>
      <c r="L372" s="74"/>
      <c r="M372" s="23"/>
      <c r="N372" s="74"/>
      <c r="O372" s="74"/>
      <c r="P372" s="23"/>
      <c r="Q372" s="23"/>
      <c r="R372" s="23"/>
      <c r="S372" s="74"/>
      <c r="T372" s="74"/>
      <c r="U372" s="74"/>
      <c r="V372" s="23"/>
      <c r="W372" s="23"/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 t="s">
        <v>132</v>
      </c>
      <c r="I373" s="64"/>
      <c r="J373" s="53" t="s">
        <v>133</v>
      </c>
      <c r="K373" s="54"/>
      <c r="L373" s="74"/>
      <c r="M373" s="23"/>
      <c r="N373" s="74"/>
      <c r="O373" s="74"/>
      <c r="P373" s="23"/>
      <c r="Q373" s="23"/>
      <c r="R373" s="23"/>
      <c r="S373" s="74"/>
      <c r="T373" s="74"/>
      <c r="U373" s="74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4"/>
      <c r="J374" s="53" t="s">
        <v>134</v>
      </c>
      <c r="K374" s="54"/>
      <c r="L374" s="74"/>
      <c r="M374" s="23"/>
      <c r="N374" s="74"/>
      <c r="O374" s="74"/>
      <c r="P374" s="23"/>
      <c r="Q374" s="23"/>
      <c r="R374" s="23"/>
      <c r="S374" s="74"/>
      <c r="T374" s="74"/>
      <c r="U374" s="74"/>
      <c r="V374" s="23"/>
      <c r="W374" s="23"/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4"/>
      <c r="J375" s="53" t="s">
        <v>52</v>
      </c>
      <c r="K375" s="54"/>
      <c r="L375" s="74">
        <v>232</v>
      </c>
      <c r="M375" s="23"/>
      <c r="N375" s="74"/>
      <c r="O375" s="74"/>
      <c r="P375" s="23"/>
      <c r="Q375" s="23">
        <f>SUM(L375:P375)</f>
        <v>232</v>
      </c>
      <c r="R375" s="23"/>
      <c r="S375" s="74"/>
      <c r="T375" s="74"/>
      <c r="U375" s="74"/>
      <c r="V375" s="23">
        <f>SUM(R375:U375)</f>
        <v>0</v>
      </c>
      <c r="W375" s="23">
        <f>Q375+V375</f>
        <v>232</v>
      </c>
      <c r="X375" s="23">
        <f>Q375/W375*100</f>
        <v>100</v>
      </c>
      <c r="Y375" s="23">
        <f>V375/W375*100</f>
        <v>0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4"/>
      <c r="J376" s="53" t="s">
        <v>53</v>
      </c>
      <c r="K376" s="54"/>
      <c r="L376" s="74">
        <v>261.3</v>
      </c>
      <c r="M376" s="23"/>
      <c r="N376" s="74"/>
      <c r="O376" s="74"/>
      <c r="P376" s="23"/>
      <c r="Q376" s="23">
        <f>SUM(L376:P376)</f>
        <v>261.3</v>
      </c>
      <c r="R376" s="23"/>
      <c r="S376" s="74"/>
      <c r="T376" s="74"/>
      <c r="U376" s="74"/>
      <c r="V376" s="23">
        <f>SUM(R376:U376)</f>
        <v>0</v>
      </c>
      <c r="W376" s="23">
        <f>Q376+V376</f>
        <v>261.3</v>
      </c>
      <c r="X376" s="23">
        <f>Q376/W376*100</f>
        <v>100</v>
      </c>
      <c r="Y376" s="23">
        <f>V376/W376*100</f>
        <v>0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4"/>
      <c r="J377" s="53" t="s">
        <v>54</v>
      </c>
      <c r="K377" s="54"/>
      <c r="L377" s="74">
        <v>258.8</v>
      </c>
      <c r="M377" s="23"/>
      <c r="N377" s="74"/>
      <c r="O377" s="74"/>
      <c r="P377" s="23"/>
      <c r="Q377" s="23">
        <f>SUM(L377:P377)</f>
        <v>258.8</v>
      </c>
      <c r="R377" s="23"/>
      <c r="S377" s="74"/>
      <c r="T377" s="74"/>
      <c r="U377" s="74"/>
      <c r="V377" s="23">
        <f>SUM(R377:U377)</f>
        <v>0</v>
      </c>
      <c r="W377" s="23">
        <f>Q377+V377</f>
        <v>258.8</v>
      </c>
      <c r="X377" s="23">
        <f>Q377/W377*100</f>
        <v>100</v>
      </c>
      <c r="Y377" s="23">
        <f>V377/W377*100</f>
        <v>0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4"/>
      <c r="J378" s="53" t="s">
        <v>55</v>
      </c>
      <c r="K378" s="54"/>
      <c r="L378" s="74">
        <f>L377/L375*100</f>
        <v>111.55172413793105</v>
      </c>
      <c r="M378" s="23"/>
      <c r="N378" s="74"/>
      <c r="O378" s="74"/>
      <c r="P378" s="23"/>
      <c r="Q378" s="23">
        <f>Q377/Q375*100</f>
        <v>111.55172413793105</v>
      </c>
      <c r="R378" s="23"/>
      <c r="S378" s="74"/>
      <c r="T378" s="74"/>
      <c r="U378" s="74"/>
      <c r="V378" s="23"/>
      <c r="W378" s="23">
        <f>W377/W375*100</f>
        <v>111.55172413793105</v>
      </c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4"/>
      <c r="J379" s="53" t="s">
        <v>56</v>
      </c>
      <c r="K379" s="54"/>
      <c r="L379" s="74">
        <f>L377/L376*100</f>
        <v>99.04324531190203</v>
      </c>
      <c r="M379" s="23"/>
      <c r="N379" s="74"/>
      <c r="O379" s="74"/>
      <c r="P379" s="23"/>
      <c r="Q379" s="23">
        <f>Q377/Q376*100</f>
        <v>99.04324531190203</v>
      </c>
      <c r="R379" s="23"/>
      <c r="S379" s="74"/>
      <c r="T379" s="74"/>
      <c r="U379" s="74"/>
      <c r="V379" s="23"/>
      <c r="W379" s="23">
        <f>W377/W376*100</f>
        <v>99.04324531190203</v>
      </c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4"/>
      <c r="J380" s="53"/>
      <c r="K380" s="54"/>
      <c r="L380" s="74"/>
      <c r="M380" s="23"/>
      <c r="N380" s="74"/>
      <c r="O380" s="74"/>
      <c r="P380" s="23"/>
      <c r="Q380" s="23"/>
      <c r="R380" s="23"/>
      <c r="S380" s="74"/>
      <c r="T380" s="74"/>
      <c r="U380" s="74"/>
      <c r="V380" s="23"/>
      <c r="W380" s="23"/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 t="s">
        <v>135</v>
      </c>
      <c r="I381" s="64"/>
      <c r="J381" s="53" t="s">
        <v>136</v>
      </c>
      <c r="K381" s="54"/>
      <c r="L381" s="74"/>
      <c r="M381" s="23"/>
      <c r="N381" s="74"/>
      <c r="O381" s="74"/>
      <c r="P381" s="23"/>
      <c r="Q381" s="23"/>
      <c r="R381" s="23"/>
      <c r="S381" s="74"/>
      <c r="T381" s="74"/>
      <c r="U381" s="74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4"/>
      <c r="J382" s="53" t="s">
        <v>137</v>
      </c>
      <c r="K382" s="54"/>
      <c r="L382" s="74"/>
      <c r="M382" s="23"/>
      <c r="N382" s="74"/>
      <c r="O382" s="74"/>
      <c r="P382" s="23"/>
      <c r="Q382" s="23"/>
      <c r="R382" s="23"/>
      <c r="S382" s="74"/>
      <c r="T382" s="74"/>
      <c r="U382" s="74"/>
      <c r="V382" s="23"/>
      <c r="W382" s="23"/>
      <c r="X382" s="23"/>
      <c r="Y382" s="23"/>
      <c r="Z382" s="4"/>
    </row>
    <row r="383" spans="1:26" ht="23.25">
      <c r="A383" s="4"/>
      <c r="B383" s="57"/>
      <c r="C383" s="58"/>
      <c r="D383" s="58"/>
      <c r="E383" s="58"/>
      <c r="F383" s="58"/>
      <c r="G383" s="58"/>
      <c r="H383" s="58"/>
      <c r="I383" s="53"/>
      <c r="J383" s="53" t="s">
        <v>52</v>
      </c>
      <c r="K383" s="54"/>
      <c r="L383" s="21">
        <v>292.5</v>
      </c>
      <c r="M383" s="21"/>
      <c r="N383" s="21"/>
      <c r="O383" s="21"/>
      <c r="P383" s="21"/>
      <c r="Q383" s="21">
        <f>SUM(L383:P383)</f>
        <v>292.5</v>
      </c>
      <c r="R383" s="21"/>
      <c r="S383" s="21"/>
      <c r="T383" s="21"/>
      <c r="U383" s="21"/>
      <c r="V383" s="21">
        <f>SUM(R383:U383)</f>
        <v>0</v>
      </c>
      <c r="W383" s="21">
        <f>Q383+V383</f>
        <v>292.5</v>
      </c>
      <c r="X383" s="21">
        <f>Q383/W383*100</f>
        <v>100</v>
      </c>
      <c r="Y383" s="21">
        <f>V383/W383*100</f>
        <v>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4"/>
      <c r="J384" s="53" t="s">
        <v>53</v>
      </c>
      <c r="K384" s="54"/>
      <c r="L384" s="74">
        <v>328.1</v>
      </c>
      <c r="M384" s="23"/>
      <c r="N384" s="74"/>
      <c r="O384" s="74"/>
      <c r="P384" s="23"/>
      <c r="Q384" s="23">
        <f>SUM(L384:P384)</f>
        <v>328.1</v>
      </c>
      <c r="R384" s="23"/>
      <c r="S384" s="74"/>
      <c r="T384" s="74"/>
      <c r="U384" s="74"/>
      <c r="V384" s="23">
        <f>SUM(R384:U384)</f>
        <v>0</v>
      </c>
      <c r="W384" s="23">
        <f>Q384+V384</f>
        <v>328.1</v>
      </c>
      <c r="X384" s="23">
        <f>Q384/W384*100</f>
        <v>100</v>
      </c>
      <c r="Y384" s="23">
        <f>V384/W384*100</f>
        <v>0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4"/>
      <c r="J385" s="53" t="s">
        <v>54</v>
      </c>
      <c r="K385" s="54"/>
      <c r="L385" s="74">
        <v>319.6</v>
      </c>
      <c r="M385" s="23"/>
      <c r="N385" s="74"/>
      <c r="O385" s="74"/>
      <c r="P385" s="23"/>
      <c r="Q385" s="23">
        <f>SUM(L385:P385)</f>
        <v>319.6</v>
      </c>
      <c r="R385" s="23"/>
      <c r="S385" s="74"/>
      <c r="T385" s="74"/>
      <c r="U385" s="74"/>
      <c r="V385" s="23">
        <f>SUM(R385:U385)</f>
        <v>0</v>
      </c>
      <c r="W385" s="23">
        <f>Q385+V385</f>
        <v>319.6</v>
      </c>
      <c r="X385" s="23">
        <f>Q385/W385*100</f>
        <v>100</v>
      </c>
      <c r="Y385" s="23">
        <f>V385/W385*100</f>
        <v>0</v>
      </c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4"/>
      <c r="J386" s="53" t="s">
        <v>55</v>
      </c>
      <c r="K386" s="54"/>
      <c r="L386" s="74">
        <f>L385/L383*100</f>
        <v>109.26495726495726</v>
      </c>
      <c r="M386" s="23"/>
      <c r="N386" s="74"/>
      <c r="O386" s="74"/>
      <c r="P386" s="23"/>
      <c r="Q386" s="23">
        <f>Q385/Q383*100</f>
        <v>109.26495726495726</v>
      </c>
      <c r="R386" s="23"/>
      <c r="S386" s="74"/>
      <c r="T386" s="74"/>
      <c r="U386" s="74"/>
      <c r="V386" s="23"/>
      <c r="W386" s="23">
        <f>W385/W383*100</f>
        <v>109.26495726495726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4"/>
      <c r="J387" s="53" t="s">
        <v>56</v>
      </c>
      <c r="K387" s="54"/>
      <c r="L387" s="74">
        <f>L385/L384*100</f>
        <v>97.40932642487047</v>
      </c>
      <c r="M387" s="23"/>
      <c r="N387" s="74"/>
      <c r="O387" s="74"/>
      <c r="P387" s="23"/>
      <c r="Q387" s="23">
        <f>Q385/Q384*100</f>
        <v>97.40932642487047</v>
      </c>
      <c r="R387" s="23"/>
      <c r="S387" s="74"/>
      <c r="T387" s="74"/>
      <c r="U387" s="74"/>
      <c r="V387" s="23"/>
      <c r="W387" s="23">
        <f>W385/W384*100</f>
        <v>97.40932642487047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4"/>
      <c r="J388" s="53"/>
      <c r="K388" s="54"/>
      <c r="L388" s="74"/>
      <c r="M388" s="23"/>
      <c r="N388" s="74"/>
      <c r="O388" s="74"/>
      <c r="P388" s="23"/>
      <c r="Q388" s="23"/>
      <c r="R388" s="23"/>
      <c r="S388" s="74"/>
      <c r="T388" s="74"/>
      <c r="U388" s="74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 t="s">
        <v>138</v>
      </c>
      <c r="I389" s="64"/>
      <c r="J389" s="53" t="s">
        <v>139</v>
      </c>
      <c r="K389" s="54"/>
      <c r="L389" s="74"/>
      <c r="M389" s="23"/>
      <c r="N389" s="74"/>
      <c r="O389" s="74"/>
      <c r="P389" s="23"/>
      <c r="Q389" s="23"/>
      <c r="R389" s="23"/>
      <c r="S389" s="74"/>
      <c r="T389" s="74"/>
      <c r="U389" s="74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4"/>
      <c r="J390" s="53" t="s">
        <v>140</v>
      </c>
      <c r="K390" s="54"/>
      <c r="L390" s="74"/>
      <c r="M390" s="23"/>
      <c r="N390" s="74"/>
      <c r="O390" s="74"/>
      <c r="P390" s="23"/>
      <c r="Q390" s="23"/>
      <c r="R390" s="23"/>
      <c r="S390" s="74"/>
      <c r="T390" s="74"/>
      <c r="U390" s="74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4"/>
      <c r="J391" s="53" t="s">
        <v>52</v>
      </c>
      <c r="K391" s="54"/>
      <c r="L391" s="74">
        <v>841</v>
      </c>
      <c r="M391" s="23"/>
      <c r="N391" s="74"/>
      <c r="O391" s="74"/>
      <c r="P391" s="23"/>
      <c r="Q391" s="23">
        <f>SUM(L391:P391)</f>
        <v>841</v>
      </c>
      <c r="R391" s="23"/>
      <c r="S391" s="74"/>
      <c r="T391" s="74"/>
      <c r="U391" s="74"/>
      <c r="V391" s="23">
        <f>SUM(R391:U391)</f>
        <v>0</v>
      </c>
      <c r="W391" s="23">
        <f>Q391+V391</f>
        <v>841</v>
      </c>
      <c r="X391" s="23">
        <f>Q391/W391*100</f>
        <v>100</v>
      </c>
      <c r="Y391" s="23">
        <f>V391/W391*100</f>
        <v>0</v>
      </c>
      <c r="Z391" s="4"/>
    </row>
    <row r="392" spans="1:26" ht="23.25">
      <c r="A392" s="4"/>
      <c r="B392" s="57"/>
      <c r="C392" s="58"/>
      <c r="D392" s="58"/>
      <c r="E392" s="58"/>
      <c r="F392" s="58"/>
      <c r="G392" s="58"/>
      <c r="H392" s="58"/>
      <c r="I392" s="53"/>
      <c r="J392" s="53" t="s">
        <v>53</v>
      </c>
      <c r="K392" s="54"/>
      <c r="L392" s="21">
        <v>935.8</v>
      </c>
      <c r="M392" s="21"/>
      <c r="N392" s="21"/>
      <c r="O392" s="21"/>
      <c r="P392" s="21"/>
      <c r="Q392" s="21">
        <f>SUM(L392:P392)</f>
        <v>935.8</v>
      </c>
      <c r="R392" s="21"/>
      <c r="S392" s="21"/>
      <c r="T392" s="21"/>
      <c r="U392" s="21"/>
      <c r="V392" s="21">
        <f>SUM(R392:U392)</f>
        <v>0</v>
      </c>
      <c r="W392" s="21">
        <f>Q392+V392</f>
        <v>935.8</v>
      </c>
      <c r="X392" s="21">
        <f>Q392/W392*100</f>
        <v>100</v>
      </c>
      <c r="Y392" s="21">
        <f>V392/W392*100</f>
        <v>0</v>
      </c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4"/>
      <c r="J393" s="53" t="s">
        <v>54</v>
      </c>
      <c r="K393" s="54"/>
      <c r="L393" s="74">
        <v>865.5</v>
      </c>
      <c r="M393" s="23"/>
      <c r="N393" s="74"/>
      <c r="O393" s="74"/>
      <c r="P393" s="23"/>
      <c r="Q393" s="23">
        <f>SUM(L393:P393)</f>
        <v>865.5</v>
      </c>
      <c r="R393" s="23"/>
      <c r="S393" s="74"/>
      <c r="T393" s="74"/>
      <c r="U393" s="74"/>
      <c r="V393" s="23">
        <f>SUM(R393:U393)</f>
        <v>0</v>
      </c>
      <c r="W393" s="23">
        <f>Q393+V393</f>
        <v>865.5</v>
      </c>
      <c r="X393" s="23">
        <f>Q393/W393*100</f>
        <v>100</v>
      </c>
      <c r="Y393" s="23">
        <f>V393/W393*100</f>
        <v>0</v>
      </c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4"/>
      <c r="J394" s="53" t="s">
        <v>55</v>
      </c>
      <c r="K394" s="54"/>
      <c r="L394" s="74">
        <f>L393/L391*100</f>
        <v>102.91319857312725</v>
      </c>
      <c r="M394" s="23"/>
      <c r="N394" s="74"/>
      <c r="O394" s="74"/>
      <c r="P394" s="23"/>
      <c r="Q394" s="23">
        <f>Q393/Q391*100</f>
        <v>102.91319857312725</v>
      </c>
      <c r="R394" s="23"/>
      <c r="S394" s="74"/>
      <c r="T394" s="74"/>
      <c r="U394" s="74"/>
      <c r="V394" s="23"/>
      <c r="W394" s="23">
        <f>W393/W391*100</f>
        <v>102.91319857312725</v>
      </c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4"/>
      <c r="J395" s="53" t="s">
        <v>56</v>
      </c>
      <c r="K395" s="54"/>
      <c r="L395" s="74">
        <f>L393/L392*100</f>
        <v>92.48771104936952</v>
      </c>
      <c r="M395" s="23"/>
      <c r="N395" s="74"/>
      <c r="O395" s="74"/>
      <c r="P395" s="23"/>
      <c r="Q395" s="23">
        <f>Q393/Q392*100</f>
        <v>92.48771104936952</v>
      </c>
      <c r="R395" s="23"/>
      <c r="S395" s="74"/>
      <c r="T395" s="74"/>
      <c r="U395" s="74"/>
      <c r="V395" s="23"/>
      <c r="W395" s="23">
        <f>W393/W392*100</f>
        <v>92.48771104936952</v>
      </c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4"/>
      <c r="J396" s="53"/>
      <c r="K396" s="54"/>
      <c r="L396" s="74"/>
      <c r="M396" s="23"/>
      <c r="N396" s="74"/>
      <c r="O396" s="74"/>
      <c r="P396" s="23"/>
      <c r="Q396" s="23"/>
      <c r="R396" s="23"/>
      <c r="S396" s="74"/>
      <c r="T396" s="74"/>
      <c r="U396" s="74"/>
      <c r="V396" s="23"/>
      <c r="W396" s="23"/>
      <c r="X396" s="23"/>
      <c r="Y396" s="23"/>
      <c r="Z396" s="4"/>
    </row>
    <row r="397" spans="1:26" ht="23.25">
      <c r="A397" s="4"/>
      <c r="B397" s="57"/>
      <c r="C397" s="57"/>
      <c r="D397" s="57"/>
      <c r="E397" s="57"/>
      <c r="F397" s="57"/>
      <c r="G397" s="57"/>
      <c r="H397" s="57" t="s">
        <v>141</v>
      </c>
      <c r="I397" s="64"/>
      <c r="J397" s="53" t="s">
        <v>142</v>
      </c>
      <c r="K397" s="54"/>
      <c r="L397" s="74"/>
      <c r="M397" s="23"/>
      <c r="N397" s="74"/>
      <c r="O397" s="74"/>
      <c r="P397" s="23"/>
      <c r="Q397" s="23"/>
      <c r="R397" s="23"/>
      <c r="S397" s="74"/>
      <c r="T397" s="74"/>
      <c r="U397" s="74"/>
      <c r="V397" s="23"/>
      <c r="W397" s="23"/>
      <c r="X397" s="23"/>
      <c r="Y397" s="23"/>
      <c r="Z397" s="4"/>
    </row>
    <row r="398" spans="1:26" ht="23.25">
      <c r="A398" s="4"/>
      <c r="B398" s="57"/>
      <c r="C398" s="58"/>
      <c r="D398" s="58"/>
      <c r="E398" s="58"/>
      <c r="F398" s="58"/>
      <c r="G398" s="58"/>
      <c r="H398" s="58"/>
      <c r="I398" s="53"/>
      <c r="J398" s="53" t="s">
        <v>52</v>
      </c>
      <c r="K398" s="54"/>
      <c r="L398" s="21">
        <v>654</v>
      </c>
      <c r="M398" s="21"/>
      <c r="N398" s="21"/>
      <c r="O398" s="21"/>
      <c r="P398" s="21"/>
      <c r="Q398" s="21">
        <f>SUM(L398:P398)</f>
        <v>654</v>
      </c>
      <c r="R398" s="21"/>
      <c r="S398" s="21"/>
      <c r="T398" s="21"/>
      <c r="U398" s="21"/>
      <c r="V398" s="21">
        <f>SUM(R398:U398)</f>
        <v>0</v>
      </c>
      <c r="W398" s="21">
        <f>Q398+V398</f>
        <v>654</v>
      </c>
      <c r="X398" s="21">
        <f>Q398/W398*100</f>
        <v>100</v>
      </c>
      <c r="Y398" s="21">
        <f>V398/W398*100</f>
        <v>0</v>
      </c>
      <c r="Z398" s="4"/>
    </row>
    <row r="399" spans="1:26" ht="23.25">
      <c r="A399" s="4"/>
      <c r="B399" s="57"/>
      <c r="C399" s="57"/>
      <c r="D399" s="57"/>
      <c r="E399" s="57"/>
      <c r="F399" s="57"/>
      <c r="G399" s="57"/>
      <c r="H399" s="57"/>
      <c r="I399" s="64"/>
      <c r="J399" s="53" t="s">
        <v>53</v>
      </c>
      <c r="K399" s="54"/>
      <c r="L399" s="74">
        <v>728.4</v>
      </c>
      <c r="M399" s="23"/>
      <c r="N399" s="74"/>
      <c r="O399" s="74"/>
      <c r="P399" s="23"/>
      <c r="Q399" s="23">
        <f>SUM(L399:P399)</f>
        <v>728.4</v>
      </c>
      <c r="R399" s="23"/>
      <c r="S399" s="74"/>
      <c r="T399" s="74"/>
      <c r="U399" s="74"/>
      <c r="V399" s="23">
        <f>SUM(R399:U399)</f>
        <v>0</v>
      </c>
      <c r="W399" s="23">
        <f>Q399+V399</f>
        <v>728.4</v>
      </c>
      <c r="X399" s="23">
        <f>Q399/W399*100</f>
        <v>100</v>
      </c>
      <c r="Y399" s="23">
        <f>V399/W399*100</f>
        <v>0</v>
      </c>
      <c r="Z399" s="4"/>
    </row>
    <row r="400" spans="1:26" ht="23.25">
      <c r="A400" s="4"/>
      <c r="B400" s="57"/>
      <c r="C400" s="57"/>
      <c r="D400" s="57"/>
      <c r="E400" s="57"/>
      <c r="F400" s="57"/>
      <c r="G400" s="57"/>
      <c r="H400" s="57"/>
      <c r="I400" s="64"/>
      <c r="J400" s="53" t="s">
        <v>54</v>
      </c>
      <c r="K400" s="54"/>
      <c r="L400" s="74">
        <v>702</v>
      </c>
      <c r="M400" s="23"/>
      <c r="N400" s="74"/>
      <c r="O400" s="74"/>
      <c r="P400" s="23"/>
      <c r="Q400" s="23">
        <f>SUM(L400:P400)</f>
        <v>702</v>
      </c>
      <c r="R400" s="23"/>
      <c r="S400" s="74"/>
      <c r="T400" s="74"/>
      <c r="U400" s="74"/>
      <c r="V400" s="23">
        <f>SUM(R400:U400)</f>
        <v>0</v>
      </c>
      <c r="W400" s="23">
        <f>Q400+V400</f>
        <v>702</v>
      </c>
      <c r="X400" s="23">
        <f>Q400/W400*100</f>
        <v>100</v>
      </c>
      <c r="Y400" s="23">
        <f>V400/W400*100</f>
        <v>0</v>
      </c>
      <c r="Z400" s="4"/>
    </row>
    <row r="401" spans="1:26" ht="23.25">
      <c r="A401" s="4"/>
      <c r="B401" s="57"/>
      <c r="C401" s="57"/>
      <c r="D401" s="57"/>
      <c r="E401" s="57"/>
      <c r="F401" s="57"/>
      <c r="G401" s="57"/>
      <c r="H401" s="57"/>
      <c r="I401" s="64"/>
      <c r="J401" s="53" t="s">
        <v>55</v>
      </c>
      <c r="K401" s="54"/>
      <c r="L401" s="74">
        <f>L400/L398*100</f>
        <v>107.33944954128441</v>
      </c>
      <c r="M401" s="23"/>
      <c r="N401" s="74"/>
      <c r="O401" s="74"/>
      <c r="P401" s="23"/>
      <c r="Q401" s="23">
        <f>Q400/Q398*100</f>
        <v>107.33944954128441</v>
      </c>
      <c r="R401" s="23"/>
      <c r="S401" s="74"/>
      <c r="T401" s="74"/>
      <c r="U401" s="74"/>
      <c r="V401" s="23"/>
      <c r="W401" s="23">
        <f>W400/W398*100</f>
        <v>107.33944954128441</v>
      </c>
      <c r="X401" s="23"/>
      <c r="Y401" s="23"/>
      <c r="Z401" s="4"/>
    </row>
    <row r="402" spans="1:26" ht="23.25">
      <c r="A402" s="4"/>
      <c r="B402" s="57"/>
      <c r="C402" s="57"/>
      <c r="D402" s="57"/>
      <c r="E402" s="57"/>
      <c r="F402" s="57"/>
      <c r="G402" s="57"/>
      <c r="H402" s="57"/>
      <c r="I402" s="64"/>
      <c r="J402" s="53" t="s">
        <v>56</v>
      </c>
      <c r="K402" s="54"/>
      <c r="L402" s="74">
        <f>L400/L399*100</f>
        <v>96.37561779242175</v>
      </c>
      <c r="M402" s="23"/>
      <c r="N402" s="74"/>
      <c r="O402" s="74"/>
      <c r="P402" s="23"/>
      <c r="Q402" s="23">
        <f>Q400/Q399*100</f>
        <v>96.37561779242175</v>
      </c>
      <c r="R402" s="23"/>
      <c r="S402" s="74"/>
      <c r="T402" s="74"/>
      <c r="U402" s="74"/>
      <c r="V402" s="23"/>
      <c r="W402" s="23">
        <f>W400/W399*100</f>
        <v>96.37561779242175</v>
      </c>
      <c r="X402" s="23"/>
      <c r="Y402" s="23"/>
      <c r="Z402" s="4"/>
    </row>
    <row r="403" spans="1:26" ht="23.25">
      <c r="A403" s="4"/>
      <c r="B403" s="57"/>
      <c r="C403" s="57"/>
      <c r="D403" s="57"/>
      <c r="E403" s="57"/>
      <c r="F403" s="57"/>
      <c r="G403" s="57"/>
      <c r="H403" s="57"/>
      <c r="I403" s="64"/>
      <c r="J403" s="53"/>
      <c r="K403" s="54"/>
      <c r="L403" s="74"/>
      <c r="M403" s="23"/>
      <c r="N403" s="74"/>
      <c r="O403" s="74"/>
      <c r="P403" s="23"/>
      <c r="Q403" s="23"/>
      <c r="R403" s="23"/>
      <c r="S403" s="74"/>
      <c r="T403" s="74"/>
      <c r="U403" s="74"/>
      <c r="V403" s="23"/>
      <c r="W403" s="23"/>
      <c r="X403" s="23"/>
      <c r="Y403" s="23"/>
      <c r="Z403" s="4"/>
    </row>
    <row r="404" spans="1:26" ht="23.25">
      <c r="A404" s="4"/>
      <c r="B404" s="57"/>
      <c r="C404" s="57"/>
      <c r="D404" s="57"/>
      <c r="E404" s="57"/>
      <c r="F404" s="57"/>
      <c r="G404" s="57"/>
      <c r="H404" s="57" t="s">
        <v>143</v>
      </c>
      <c r="I404" s="64"/>
      <c r="J404" s="53" t="s">
        <v>144</v>
      </c>
      <c r="K404" s="54"/>
      <c r="L404" s="74"/>
      <c r="M404" s="23"/>
      <c r="N404" s="74"/>
      <c r="O404" s="74"/>
      <c r="P404" s="23"/>
      <c r="Q404" s="23"/>
      <c r="R404" s="23"/>
      <c r="S404" s="74"/>
      <c r="T404" s="74"/>
      <c r="U404" s="74"/>
      <c r="V404" s="23"/>
      <c r="W404" s="23"/>
      <c r="X404" s="23"/>
      <c r="Y404" s="23"/>
      <c r="Z404" s="4"/>
    </row>
    <row r="405" spans="1:26" ht="23.25">
      <c r="A405" s="4"/>
      <c r="B405" s="65"/>
      <c r="C405" s="65"/>
      <c r="D405" s="65"/>
      <c r="E405" s="65"/>
      <c r="F405" s="65"/>
      <c r="G405" s="65"/>
      <c r="H405" s="65"/>
      <c r="I405" s="66"/>
      <c r="J405" s="62"/>
      <c r="K405" s="63"/>
      <c r="L405" s="75"/>
      <c r="M405" s="76"/>
      <c r="N405" s="75"/>
      <c r="O405" s="75"/>
      <c r="P405" s="76"/>
      <c r="Q405" s="76"/>
      <c r="R405" s="76"/>
      <c r="S405" s="75"/>
      <c r="T405" s="75"/>
      <c r="U405" s="75"/>
      <c r="V405" s="76"/>
      <c r="W405" s="76"/>
      <c r="X405" s="76"/>
      <c r="Y405" s="76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237</v>
      </c>
      <c r="Z407" s="4"/>
    </row>
    <row r="408" spans="1:26" ht="23.25">
      <c r="A408" s="4"/>
      <c r="B408" s="67" t="s">
        <v>41</v>
      </c>
      <c r="C408" s="68"/>
      <c r="D408" s="68"/>
      <c r="E408" s="68"/>
      <c r="F408" s="68"/>
      <c r="G408" s="68"/>
      <c r="H408" s="69"/>
      <c r="I408" s="10"/>
      <c r="J408" s="11"/>
      <c r="K408" s="12"/>
      <c r="L408" s="13" t="s">
        <v>2</v>
      </c>
      <c r="M408" s="13"/>
      <c r="N408" s="13"/>
      <c r="O408" s="13"/>
      <c r="P408" s="13"/>
      <c r="Q408" s="13"/>
      <c r="R408" s="14" t="s">
        <v>3</v>
      </c>
      <c r="S408" s="13"/>
      <c r="T408" s="13"/>
      <c r="U408" s="13"/>
      <c r="V408" s="15"/>
      <c r="W408" s="13" t="s">
        <v>43</v>
      </c>
      <c r="X408" s="13"/>
      <c r="Y408" s="16"/>
      <c r="Z408" s="4"/>
    </row>
    <row r="409" spans="1:26" ht="23.25">
      <c r="A409" s="4"/>
      <c r="B409" s="17" t="s">
        <v>42</v>
      </c>
      <c r="C409" s="18"/>
      <c r="D409" s="18"/>
      <c r="E409" s="18"/>
      <c r="F409" s="18"/>
      <c r="G409" s="18"/>
      <c r="H409" s="70"/>
      <c r="I409" s="19"/>
      <c r="J409" s="20"/>
      <c r="K409" s="21"/>
      <c r="L409" s="22"/>
      <c r="M409" s="23"/>
      <c r="N409" s="24"/>
      <c r="O409" s="25" t="s">
        <v>4</v>
      </c>
      <c r="P409" s="26"/>
      <c r="Q409" s="27"/>
      <c r="R409" s="28" t="s">
        <v>4</v>
      </c>
      <c r="S409" s="24"/>
      <c r="T409" s="22"/>
      <c r="U409" s="29"/>
      <c r="V409" s="27"/>
      <c r="W409" s="27"/>
      <c r="X409" s="30" t="s">
        <v>5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6</v>
      </c>
      <c r="K410" s="21"/>
      <c r="L410" s="34" t="s">
        <v>7</v>
      </c>
      <c r="M410" s="35" t="s">
        <v>8</v>
      </c>
      <c r="N410" s="36" t="s">
        <v>7</v>
      </c>
      <c r="O410" s="34" t="s">
        <v>9</v>
      </c>
      <c r="P410" s="26" t="s">
        <v>10</v>
      </c>
      <c r="Q410" s="23"/>
      <c r="R410" s="37" t="s">
        <v>9</v>
      </c>
      <c r="S410" s="35" t="s">
        <v>11</v>
      </c>
      <c r="T410" s="34" t="s">
        <v>12</v>
      </c>
      <c r="U410" s="29" t="s">
        <v>13</v>
      </c>
      <c r="V410" s="27"/>
      <c r="W410" s="27"/>
      <c r="X410" s="27"/>
      <c r="Y410" s="35"/>
      <c r="Z410" s="4"/>
    </row>
    <row r="411" spans="1:26" ht="23.25">
      <c r="A411" s="4"/>
      <c r="B411" s="38" t="s">
        <v>32</v>
      </c>
      <c r="C411" s="38" t="s">
        <v>33</v>
      </c>
      <c r="D411" s="38" t="s">
        <v>34</v>
      </c>
      <c r="E411" s="38" t="s">
        <v>35</v>
      </c>
      <c r="F411" s="38" t="s">
        <v>36</v>
      </c>
      <c r="G411" s="38" t="s">
        <v>37</v>
      </c>
      <c r="H411" s="38" t="s">
        <v>40</v>
      </c>
      <c r="I411" s="19"/>
      <c r="J411" s="39"/>
      <c r="K411" s="21"/>
      <c r="L411" s="34" t="s">
        <v>14</v>
      </c>
      <c r="M411" s="35" t="s">
        <v>15</v>
      </c>
      <c r="N411" s="36" t="s">
        <v>16</v>
      </c>
      <c r="O411" s="34" t="s">
        <v>17</v>
      </c>
      <c r="P411" s="26" t="s">
        <v>18</v>
      </c>
      <c r="Q411" s="35" t="s">
        <v>19</v>
      </c>
      <c r="R411" s="37" t="s">
        <v>17</v>
      </c>
      <c r="S411" s="35" t="s">
        <v>20</v>
      </c>
      <c r="T411" s="34" t="s">
        <v>21</v>
      </c>
      <c r="U411" s="29" t="s">
        <v>22</v>
      </c>
      <c r="V411" s="26" t="s">
        <v>19</v>
      </c>
      <c r="W411" s="26" t="s">
        <v>23</v>
      </c>
      <c r="X411" s="26" t="s">
        <v>24</v>
      </c>
      <c r="Y411" s="35" t="s">
        <v>25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26</v>
      </c>
      <c r="P412" s="47"/>
      <c r="Q412" s="48"/>
      <c r="R412" s="49" t="s">
        <v>26</v>
      </c>
      <c r="S412" s="44" t="s">
        <v>27</v>
      </c>
      <c r="T412" s="43"/>
      <c r="U412" s="50" t="s">
        <v>28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4"/>
      <c r="J413" s="53"/>
      <c r="K413" s="54"/>
      <c r="L413" s="22"/>
      <c r="M413" s="23"/>
      <c r="N413" s="24"/>
      <c r="O413" s="3"/>
      <c r="P413" s="27"/>
      <c r="Q413" s="27"/>
      <c r="R413" s="23"/>
      <c r="S413" s="24"/>
      <c r="T413" s="22"/>
      <c r="U413" s="73"/>
      <c r="V413" s="27"/>
      <c r="W413" s="27"/>
      <c r="X413" s="27"/>
      <c r="Y413" s="23"/>
      <c r="Z413" s="4"/>
    </row>
    <row r="414" spans="1:26" ht="23.25">
      <c r="A414" s="4"/>
      <c r="B414" s="51" t="s">
        <v>70</v>
      </c>
      <c r="C414" s="51" t="s">
        <v>72</v>
      </c>
      <c r="D414" s="51" t="s">
        <v>89</v>
      </c>
      <c r="E414" s="51"/>
      <c r="F414" s="51" t="s">
        <v>75</v>
      </c>
      <c r="G414" s="51" t="s">
        <v>63</v>
      </c>
      <c r="H414" s="51" t="s">
        <v>143</v>
      </c>
      <c r="I414" s="64"/>
      <c r="J414" s="55" t="s">
        <v>52</v>
      </c>
      <c r="K414" s="56"/>
      <c r="L414" s="74">
        <v>241.6</v>
      </c>
      <c r="M414" s="74"/>
      <c r="N414" s="74"/>
      <c r="O414" s="74"/>
      <c r="P414" s="74"/>
      <c r="Q414" s="74">
        <f>SUM(L414:P414)</f>
        <v>241.6</v>
      </c>
      <c r="R414" s="74"/>
      <c r="S414" s="74"/>
      <c r="T414" s="74"/>
      <c r="U414" s="77"/>
      <c r="V414" s="23">
        <f>SUM(R414:U414)</f>
        <v>0</v>
      </c>
      <c r="W414" s="23">
        <f>Q414+V414</f>
        <v>241.6</v>
      </c>
      <c r="X414" s="23">
        <f>Q414/W414*100</f>
        <v>100</v>
      </c>
      <c r="Y414" s="23">
        <f>V414/W414*100</f>
        <v>0</v>
      </c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4"/>
      <c r="J415" s="55" t="s">
        <v>53</v>
      </c>
      <c r="K415" s="56"/>
      <c r="L415" s="74">
        <v>269.5</v>
      </c>
      <c r="M415" s="74"/>
      <c r="N415" s="74"/>
      <c r="O415" s="74"/>
      <c r="P415" s="74"/>
      <c r="Q415" s="74">
        <f>SUM(L415:P415)</f>
        <v>269.5</v>
      </c>
      <c r="R415" s="74"/>
      <c r="S415" s="74"/>
      <c r="T415" s="74"/>
      <c r="U415" s="74"/>
      <c r="V415" s="23">
        <f>SUM(R415:U415)</f>
        <v>0</v>
      </c>
      <c r="W415" s="23">
        <f>Q415+V415</f>
        <v>269.5</v>
      </c>
      <c r="X415" s="23">
        <f>Q415/W415*100</f>
        <v>100</v>
      </c>
      <c r="Y415" s="23">
        <f>V415/W415*100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4"/>
      <c r="J416" s="53" t="s">
        <v>54</v>
      </c>
      <c r="K416" s="54"/>
      <c r="L416" s="74">
        <v>241.6</v>
      </c>
      <c r="M416" s="74"/>
      <c r="N416" s="74"/>
      <c r="O416" s="74"/>
      <c r="P416" s="74"/>
      <c r="Q416" s="23">
        <f>SUM(L416:P416)</f>
        <v>241.6</v>
      </c>
      <c r="R416" s="74"/>
      <c r="S416" s="74"/>
      <c r="T416" s="74"/>
      <c r="U416" s="74"/>
      <c r="V416" s="23">
        <f>SUM(R416:U416)</f>
        <v>0</v>
      </c>
      <c r="W416" s="23">
        <f>Q416+V416</f>
        <v>241.6</v>
      </c>
      <c r="X416" s="23">
        <f>Q416/W416*100</f>
        <v>100</v>
      </c>
      <c r="Y416" s="23">
        <f>V416/W416*100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4"/>
      <c r="J417" s="53" t="s">
        <v>55</v>
      </c>
      <c r="K417" s="54"/>
      <c r="L417" s="74">
        <f>L416/L414*100</f>
        <v>100</v>
      </c>
      <c r="M417" s="23"/>
      <c r="N417" s="74"/>
      <c r="O417" s="74"/>
      <c r="P417" s="23"/>
      <c r="Q417" s="23">
        <f>Q416/Q414*100</f>
        <v>100</v>
      </c>
      <c r="R417" s="23"/>
      <c r="S417" s="74"/>
      <c r="T417" s="74"/>
      <c r="U417" s="74"/>
      <c r="V417" s="23"/>
      <c r="W417" s="23">
        <f>W416/W414*100</f>
        <v>100</v>
      </c>
      <c r="X417" s="23"/>
      <c r="Y417" s="23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4"/>
      <c r="J418" s="53" t="s">
        <v>56</v>
      </c>
      <c r="K418" s="54"/>
      <c r="L418" s="74">
        <f>L416/L415*100</f>
        <v>89.64749536178107</v>
      </c>
      <c r="M418" s="23"/>
      <c r="N418" s="74"/>
      <c r="O418" s="74"/>
      <c r="P418" s="23"/>
      <c r="Q418" s="23">
        <f>Q416/Q415*100</f>
        <v>89.64749536178107</v>
      </c>
      <c r="R418" s="23"/>
      <c r="S418" s="74"/>
      <c r="T418" s="74"/>
      <c r="U418" s="74"/>
      <c r="V418" s="23"/>
      <c r="W418" s="23">
        <f>W416/W415*100</f>
        <v>89.64749536178107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4"/>
      <c r="J419" s="53"/>
      <c r="K419" s="54"/>
      <c r="L419" s="74"/>
      <c r="M419" s="23"/>
      <c r="N419" s="74"/>
      <c r="O419" s="74"/>
      <c r="P419" s="23"/>
      <c r="Q419" s="23"/>
      <c r="R419" s="23"/>
      <c r="S419" s="74"/>
      <c r="T419" s="74"/>
      <c r="U419" s="74"/>
      <c r="V419" s="23"/>
      <c r="W419" s="23"/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 t="s">
        <v>145</v>
      </c>
      <c r="I420" s="64"/>
      <c r="J420" s="53" t="s">
        <v>146</v>
      </c>
      <c r="K420" s="54"/>
      <c r="L420" s="74"/>
      <c r="M420" s="23"/>
      <c r="N420" s="74"/>
      <c r="O420" s="74"/>
      <c r="P420" s="23"/>
      <c r="Q420" s="23"/>
      <c r="R420" s="23"/>
      <c r="S420" s="74"/>
      <c r="T420" s="74"/>
      <c r="U420" s="74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4"/>
      <c r="J421" s="53" t="s">
        <v>52</v>
      </c>
      <c r="K421" s="54"/>
      <c r="L421" s="74">
        <v>915.5</v>
      </c>
      <c r="M421" s="23"/>
      <c r="N421" s="74"/>
      <c r="O421" s="74"/>
      <c r="P421" s="23"/>
      <c r="Q421" s="23">
        <f>SUM(L421:P421)</f>
        <v>915.5</v>
      </c>
      <c r="R421" s="23"/>
      <c r="S421" s="74"/>
      <c r="T421" s="74"/>
      <c r="U421" s="74"/>
      <c r="V421" s="23">
        <f>SUM(R421:U421)</f>
        <v>0</v>
      </c>
      <c r="W421" s="23">
        <f>Q421+V421</f>
        <v>915.5</v>
      </c>
      <c r="X421" s="23">
        <f>Q421/W421*100</f>
        <v>100</v>
      </c>
      <c r="Y421" s="23">
        <f>V421/W421*100</f>
        <v>0</v>
      </c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4"/>
      <c r="J422" s="53" t="s">
        <v>53</v>
      </c>
      <c r="K422" s="54"/>
      <c r="L422" s="74">
        <v>1025.2</v>
      </c>
      <c r="M422" s="23"/>
      <c r="N422" s="74"/>
      <c r="O422" s="74"/>
      <c r="P422" s="23"/>
      <c r="Q422" s="23">
        <f>SUM(L422:P422)</f>
        <v>1025.2</v>
      </c>
      <c r="R422" s="23"/>
      <c r="S422" s="74"/>
      <c r="T422" s="74"/>
      <c r="U422" s="74"/>
      <c r="V422" s="23">
        <f>SUM(R422:U422)</f>
        <v>0</v>
      </c>
      <c r="W422" s="23">
        <f>Q422+V422</f>
        <v>1025.2</v>
      </c>
      <c r="X422" s="23">
        <f>Q422/W422*100</f>
        <v>100</v>
      </c>
      <c r="Y422" s="23">
        <f>V422/W422*100</f>
        <v>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4"/>
      <c r="J423" s="53" t="s">
        <v>54</v>
      </c>
      <c r="K423" s="54"/>
      <c r="L423" s="74">
        <v>958</v>
      </c>
      <c r="M423" s="23"/>
      <c r="N423" s="74"/>
      <c r="O423" s="74"/>
      <c r="P423" s="23"/>
      <c r="Q423" s="23">
        <f>SUM(L423:P423)</f>
        <v>958</v>
      </c>
      <c r="R423" s="23"/>
      <c r="S423" s="74"/>
      <c r="T423" s="74"/>
      <c r="U423" s="74"/>
      <c r="V423" s="23">
        <f>SUM(R423:U423)</f>
        <v>0</v>
      </c>
      <c r="W423" s="23">
        <f>Q423+V423</f>
        <v>958</v>
      </c>
      <c r="X423" s="23">
        <f>Q423/W423*100</f>
        <v>100</v>
      </c>
      <c r="Y423" s="23">
        <f>V423/W423*100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4"/>
      <c r="J424" s="53" t="s">
        <v>55</v>
      </c>
      <c r="K424" s="54"/>
      <c r="L424" s="74">
        <f>L423/L421*100</f>
        <v>104.6422719825232</v>
      </c>
      <c r="M424" s="23"/>
      <c r="N424" s="74"/>
      <c r="O424" s="74"/>
      <c r="P424" s="23"/>
      <c r="Q424" s="23">
        <f>Q423/Q421*100</f>
        <v>104.6422719825232</v>
      </c>
      <c r="R424" s="23"/>
      <c r="S424" s="74"/>
      <c r="T424" s="74"/>
      <c r="U424" s="74"/>
      <c r="V424" s="23"/>
      <c r="W424" s="23">
        <f>W423/W421*100</f>
        <v>104.6422719825232</v>
      </c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4"/>
      <c r="J425" s="53" t="s">
        <v>56</v>
      </c>
      <c r="K425" s="54"/>
      <c r="L425" s="74">
        <f>L423/L422*100</f>
        <v>93.44518142801405</v>
      </c>
      <c r="M425" s="23"/>
      <c r="N425" s="74"/>
      <c r="O425" s="74"/>
      <c r="P425" s="23"/>
      <c r="Q425" s="23">
        <f>Q423/Q422*100</f>
        <v>93.44518142801405</v>
      </c>
      <c r="R425" s="23"/>
      <c r="S425" s="74"/>
      <c r="T425" s="74"/>
      <c r="U425" s="74"/>
      <c r="V425" s="23"/>
      <c r="W425" s="23">
        <f>W423/W422*100</f>
        <v>93.44518142801405</v>
      </c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4"/>
      <c r="J426" s="53"/>
      <c r="K426" s="54"/>
      <c r="L426" s="74"/>
      <c r="M426" s="23"/>
      <c r="N426" s="74"/>
      <c r="O426" s="74"/>
      <c r="P426" s="23"/>
      <c r="Q426" s="23"/>
      <c r="R426" s="23"/>
      <c r="S426" s="74"/>
      <c r="T426" s="74"/>
      <c r="U426" s="74"/>
      <c r="V426" s="23"/>
      <c r="W426" s="23"/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 t="s">
        <v>147</v>
      </c>
      <c r="I427" s="64"/>
      <c r="J427" s="53" t="s">
        <v>148</v>
      </c>
      <c r="K427" s="54"/>
      <c r="L427" s="74"/>
      <c r="M427" s="23"/>
      <c r="N427" s="74"/>
      <c r="O427" s="74"/>
      <c r="P427" s="23"/>
      <c r="Q427" s="23"/>
      <c r="R427" s="23"/>
      <c r="S427" s="74"/>
      <c r="T427" s="74"/>
      <c r="U427" s="74"/>
      <c r="V427" s="23"/>
      <c r="W427" s="23"/>
      <c r="X427" s="23"/>
      <c r="Y427" s="23"/>
      <c r="Z427" s="4"/>
    </row>
    <row r="428" spans="1:26" ht="23.25">
      <c r="A428" s="4"/>
      <c r="B428" s="57"/>
      <c r="C428" s="58"/>
      <c r="D428" s="58"/>
      <c r="E428" s="58"/>
      <c r="F428" s="58"/>
      <c r="G428" s="58"/>
      <c r="H428" s="58"/>
      <c r="I428" s="53"/>
      <c r="J428" s="53" t="s">
        <v>52</v>
      </c>
      <c r="K428" s="54"/>
      <c r="L428" s="21">
        <v>443.5</v>
      </c>
      <c r="M428" s="21"/>
      <c r="N428" s="21"/>
      <c r="O428" s="21"/>
      <c r="P428" s="21"/>
      <c r="Q428" s="21">
        <f>SUM(L428:P428)</f>
        <v>443.5</v>
      </c>
      <c r="R428" s="21"/>
      <c r="S428" s="21"/>
      <c r="T428" s="21"/>
      <c r="U428" s="21"/>
      <c r="V428" s="21">
        <f>SUM(R428:U428)</f>
        <v>0</v>
      </c>
      <c r="W428" s="21">
        <f>Q428+V428</f>
        <v>443.5</v>
      </c>
      <c r="X428" s="21">
        <f>Q428/W428*100</f>
        <v>100</v>
      </c>
      <c r="Y428" s="21">
        <f>V428/W428*100</f>
        <v>0</v>
      </c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4"/>
      <c r="J429" s="53" t="s">
        <v>53</v>
      </c>
      <c r="K429" s="54"/>
      <c r="L429" s="74">
        <v>490.4</v>
      </c>
      <c r="M429" s="23"/>
      <c r="N429" s="74"/>
      <c r="O429" s="74"/>
      <c r="P429" s="23"/>
      <c r="Q429" s="23">
        <f>SUM(L429:P429)</f>
        <v>490.4</v>
      </c>
      <c r="R429" s="23"/>
      <c r="S429" s="74"/>
      <c r="T429" s="74"/>
      <c r="U429" s="74"/>
      <c r="V429" s="23">
        <f>SUM(R429:U429)</f>
        <v>0</v>
      </c>
      <c r="W429" s="23">
        <f>Q429+V429</f>
        <v>490.4</v>
      </c>
      <c r="X429" s="23">
        <f>Q429/W429*100</f>
        <v>100</v>
      </c>
      <c r="Y429" s="23">
        <f>V429/W429*100</f>
        <v>0</v>
      </c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4"/>
      <c r="J430" s="53" t="s">
        <v>54</v>
      </c>
      <c r="K430" s="54"/>
      <c r="L430" s="74">
        <v>468.7</v>
      </c>
      <c r="M430" s="23"/>
      <c r="N430" s="74"/>
      <c r="O430" s="74"/>
      <c r="P430" s="23"/>
      <c r="Q430" s="23">
        <f>SUM(L430:P430)</f>
        <v>468.7</v>
      </c>
      <c r="R430" s="23"/>
      <c r="S430" s="74"/>
      <c r="T430" s="74"/>
      <c r="U430" s="74"/>
      <c r="V430" s="23">
        <f>SUM(R430:U430)</f>
        <v>0</v>
      </c>
      <c r="W430" s="23">
        <f>Q430+V430</f>
        <v>468.7</v>
      </c>
      <c r="X430" s="23">
        <f>Q430/W430*100</f>
        <v>100</v>
      </c>
      <c r="Y430" s="23">
        <f>V430/W430*100</f>
        <v>0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4"/>
      <c r="J431" s="53" t="s">
        <v>55</v>
      </c>
      <c r="K431" s="54"/>
      <c r="L431" s="74">
        <f>L430/L428*100</f>
        <v>105.68207440811726</v>
      </c>
      <c r="M431" s="23"/>
      <c r="N431" s="74"/>
      <c r="O431" s="74"/>
      <c r="P431" s="23"/>
      <c r="Q431" s="23">
        <f>Q430/Q428*100</f>
        <v>105.68207440811726</v>
      </c>
      <c r="R431" s="23"/>
      <c r="S431" s="74"/>
      <c r="T431" s="74"/>
      <c r="U431" s="74"/>
      <c r="V431" s="23"/>
      <c r="W431" s="23">
        <f>W430/W428*100</f>
        <v>105.68207440811726</v>
      </c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4"/>
      <c r="J432" s="53" t="s">
        <v>56</v>
      </c>
      <c r="K432" s="54"/>
      <c r="L432" s="74">
        <f>L430/L429*100</f>
        <v>95.57504078303425</v>
      </c>
      <c r="M432" s="23"/>
      <c r="N432" s="74"/>
      <c r="O432" s="74"/>
      <c r="P432" s="23"/>
      <c r="Q432" s="23">
        <f>Q430/Q429*100</f>
        <v>95.57504078303425</v>
      </c>
      <c r="R432" s="23"/>
      <c r="S432" s="74"/>
      <c r="T432" s="74"/>
      <c r="U432" s="74"/>
      <c r="V432" s="23"/>
      <c r="W432" s="23">
        <f>W430/W429*100</f>
        <v>95.57504078303425</v>
      </c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4"/>
      <c r="J433" s="53"/>
      <c r="K433" s="54"/>
      <c r="L433" s="74"/>
      <c r="M433" s="23"/>
      <c r="N433" s="74"/>
      <c r="O433" s="74"/>
      <c r="P433" s="23"/>
      <c r="Q433" s="23"/>
      <c r="R433" s="23"/>
      <c r="S433" s="74"/>
      <c r="T433" s="74"/>
      <c r="U433" s="74"/>
      <c r="V433" s="23"/>
      <c r="W433" s="23"/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 t="s">
        <v>149</v>
      </c>
      <c r="I434" s="64"/>
      <c r="J434" s="53" t="s">
        <v>150</v>
      </c>
      <c r="K434" s="54"/>
      <c r="L434" s="74"/>
      <c r="M434" s="23"/>
      <c r="N434" s="74"/>
      <c r="O434" s="74"/>
      <c r="P434" s="23"/>
      <c r="Q434" s="23"/>
      <c r="R434" s="23"/>
      <c r="S434" s="74"/>
      <c r="T434" s="74"/>
      <c r="U434" s="74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4"/>
      <c r="J435" s="53" t="s">
        <v>52</v>
      </c>
      <c r="K435" s="54"/>
      <c r="L435" s="74">
        <v>548</v>
      </c>
      <c r="M435" s="23"/>
      <c r="N435" s="74"/>
      <c r="O435" s="74"/>
      <c r="P435" s="23"/>
      <c r="Q435" s="23">
        <f>SUM(L435:P435)</f>
        <v>548</v>
      </c>
      <c r="R435" s="23"/>
      <c r="S435" s="74"/>
      <c r="T435" s="74"/>
      <c r="U435" s="74"/>
      <c r="V435" s="23">
        <f>SUM(R435:U435)</f>
        <v>0</v>
      </c>
      <c r="W435" s="23">
        <f>Q435+V435</f>
        <v>548</v>
      </c>
      <c r="X435" s="23">
        <f>Q435/W435*100</f>
        <v>100</v>
      </c>
      <c r="Y435" s="23">
        <f>V435/W435*100</f>
        <v>0</v>
      </c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4"/>
      <c r="J436" s="53" t="s">
        <v>53</v>
      </c>
      <c r="K436" s="54"/>
      <c r="L436" s="74">
        <v>623.9</v>
      </c>
      <c r="M436" s="23"/>
      <c r="N436" s="74"/>
      <c r="O436" s="74"/>
      <c r="P436" s="23"/>
      <c r="Q436" s="23">
        <f>SUM(L436:P436)</f>
        <v>623.9</v>
      </c>
      <c r="R436" s="23"/>
      <c r="S436" s="74"/>
      <c r="T436" s="74"/>
      <c r="U436" s="74"/>
      <c r="V436" s="23">
        <f>SUM(R436:U436)</f>
        <v>0</v>
      </c>
      <c r="W436" s="23">
        <f>Q436+V436</f>
        <v>623.9</v>
      </c>
      <c r="X436" s="23">
        <f>Q436/W436*100</f>
        <v>100</v>
      </c>
      <c r="Y436" s="23">
        <f>V436/W436*100</f>
        <v>0</v>
      </c>
      <c r="Z436" s="4"/>
    </row>
    <row r="437" spans="1:26" ht="23.25">
      <c r="A437" s="4"/>
      <c r="B437" s="57"/>
      <c r="C437" s="58"/>
      <c r="D437" s="58"/>
      <c r="E437" s="58"/>
      <c r="F437" s="58"/>
      <c r="G437" s="58"/>
      <c r="H437" s="58"/>
      <c r="I437" s="53"/>
      <c r="J437" s="53" t="s">
        <v>54</v>
      </c>
      <c r="K437" s="54"/>
      <c r="L437" s="21">
        <v>604</v>
      </c>
      <c r="M437" s="21"/>
      <c r="N437" s="21"/>
      <c r="O437" s="21"/>
      <c r="P437" s="21"/>
      <c r="Q437" s="21">
        <f>SUM(L437:P437)</f>
        <v>604</v>
      </c>
      <c r="R437" s="21"/>
      <c r="S437" s="21"/>
      <c r="T437" s="21"/>
      <c r="U437" s="21"/>
      <c r="V437" s="21">
        <f>SUM(R437:U437)</f>
        <v>0</v>
      </c>
      <c r="W437" s="21">
        <f>Q437+V437</f>
        <v>604</v>
      </c>
      <c r="X437" s="21">
        <f>Q437/W437*100</f>
        <v>100</v>
      </c>
      <c r="Y437" s="21">
        <f>V437/W437*100</f>
        <v>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4"/>
      <c r="J438" s="53" t="s">
        <v>55</v>
      </c>
      <c r="K438" s="54"/>
      <c r="L438" s="74">
        <f>L437/L435*100</f>
        <v>110.2189781021898</v>
      </c>
      <c r="M438" s="23"/>
      <c r="N438" s="74"/>
      <c r="O438" s="74"/>
      <c r="P438" s="23"/>
      <c r="Q438" s="23">
        <f>Q437/Q435*100</f>
        <v>110.2189781021898</v>
      </c>
      <c r="R438" s="23"/>
      <c r="S438" s="74"/>
      <c r="T438" s="74"/>
      <c r="U438" s="74"/>
      <c r="V438" s="23"/>
      <c r="W438" s="23">
        <f>W437/W435*100</f>
        <v>110.2189781021898</v>
      </c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4"/>
      <c r="J439" s="53" t="s">
        <v>56</v>
      </c>
      <c r="K439" s="54"/>
      <c r="L439" s="74">
        <f>L437/L436*100</f>
        <v>96.81038627985255</v>
      </c>
      <c r="M439" s="23"/>
      <c r="N439" s="74"/>
      <c r="O439" s="74"/>
      <c r="P439" s="23"/>
      <c r="Q439" s="23">
        <f>Q437/Q436*100</f>
        <v>96.81038627985255</v>
      </c>
      <c r="R439" s="23"/>
      <c r="S439" s="74"/>
      <c r="T439" s="74"/>
      <c r="U439" s="74"/>
      <c r="V439" s="23"/>
      <c r="W439" s="23">
        <f>W437/W436*100</f>
        <v>96.81038627985255</v>
      </c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4"/>
      <c r="J440" s="53"/>
      <c r="K440" s="54"/>
      <c r="L440" s="74"/>
      <c r="M440" s="23"/>
      <c r="N440" s="74"/>
      <c r="O440" s="74"/>
      <c r="P440" s="23"/>
      <c r="Q440" s="23"/>
      <c r="R440" s="23"/>
      <c r="S440" s="74"/>
      <c r="T440" s="74"/>
      <c r="U440" s="74"/>
      <c r="V440" s="23"/>
      <c r="W440" s="23"/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 t="s">
        <v>151</v>
      </c>
      <c r="I441" s="64"/>
      <c r="J441" s="53" t="s">
        <v>152</v>
      </c>
      <c r="K441" s="54"/>
      <c r="L441" s="74"/>
      <c r="M441" s="23"/>
      <c r="N441" s="74"/>
      <c r="O441" s="74"/>
      <c r="P441" s="23"/>
      <c r="Q441" s="23"/>
      <c r="R441" s="23"/>
      <c r="S441" s="74"/>
      <c r="T441" s="74"/>
      <c r="U441" s="74"/>
      <c r="V441" s="23"/>
      <c r="W441" s="23"/>
      <c r="X441" s="23"/>
      <c r="Y441" s="23"/>
      <c r="Z441" s="4"/>
    </row>
    <row r="442" spans="1:26" ht="23.25">
      <c r="A442" s="4"/>
      <c r="B442" s="57"/>
      <c r="C442" s="57"/>
      <c r="D442" s="57"/>
      <c r="E442" s="57"/>
      <c r="F442" s="57"/>
      <c r="G442" s="57"/>
      <c r="H442" s="57"/>
      <c r="I442" s="64"/>
      <c r="J442" s="53" t="s">
        <v>52</v>
      </c>
      <c r="K442" s="54"/>
      <c r="L442" s="74">
        <v>2542.6</v>
      </c>
      <c r="M442" s="23"/>
      <c r="N442" s="74"/>
      <c r="O442" s="74"/>
      <c r="P442" s="23"/>
      <c r="Q442" s="23">
        <f>SUM(L442:P442)</f>
        <v>2542.6</v>
      </c>
      <c r="R442" s="23"/>
      <c r="S442" s="74"/>
      <c r="T442" s="74"/>
      <c r="U442" s="74"/>
      <c r="V442" s="23">
        <f>SUM(R442:U442)</f>
        <v>0</v>
      </c>
      <c r="W442" s="23">
        <f>Q442+V442</f>
        <v>2542.6</v>
      </c>
      <c r="X442" s="23">
        <f>Q442/W442*100</f>
        <v>100</v>
      </c>
      <c r="Y442" s="23">
        <f>V442/W442*100</f>
        <v>0</v>
      </c>
      <c r="Z442" s="4"/>
    </row>
    <row r="443" spans="1:26" ht="23.25">
      <c r="A443" s="4"/>
      <c r="B443" s="57"/>
      <c r="C443" s="58"/>
      <c r="D443" s="58"/>
      <c r="E443" s="58"/>
      <c r="F443" s="58"/>
      <c r="G443" s="58"/>
      <c r="H443" s="58"/>
      <c r="I443" s="53"/>
      <c r="J443" s="53" t="s">
        <v>53</v>
      </c>
      <c r="K443" s="54"/>
      <c r="L443" s="21">
        <v>2821.8</v>
      </c>
      <c r="M443" s="21"/>
      <c r="N443" s="21"/>
      <c r="O443" s="21"/>
      <c r="P443" s="21"/>
      <c r="Q443" s="21">
        <f>SUM(L443:P443)</f>
        <v>2821.8</v>
      </c>
      <c r="R443" s="21"/>
      <c r="S443" s="21"/>
      <c r="T443" s="21"/>
      <c r="U443" s="21"/>
      <c r="V443" s="21">
        <f>SUM(R443:U443)</f>
        <v>0</v>
      </c>
      <c r="W443" s="21">
        <f>Q443+V443</f>
        <v>2821.8</v>
      </c>
      <c r="X443" s="21">
        <f>Q443/W443*100</f>
        <v>100</v>
      </c>
      <c r="Y443" s="21">
        <f>V443/W443*100</f>
        <v>0</v>
      </c>
      <c r="Z443" s="4"/>
    </row>
    <row r="444" spans="1:26" ht="23.25">
      <c r="A444" s="4"/>
      <c r="B444" s="57"/>
      <c r="C444" s="57"/>
      <c r="D444" s="57"/>
      <c r="E444" s="57"/>
      <c r="F444" s="57"/>
      <c r="G444" s="57"/>
      <c r="H444" s="57"/>
      <c r="I444" s="64"/>
      <c r="J444" s="53" t="s">
        <v>54</v>
      </c>
      <c r="K444" s="54"/>
      <c r="L444" s="74">
        <v>2559.9</v>
      </c>
      <c r="M444" s="23"/>
      <c r="N444" s="74"/>
      <c r="O444" s="74"/>
      <c r="P444" s="23"/>
      <c r="Q444" s="23">
        <f>SUM(L444:P444)</f>
        <v>2559.9</v>
      </c>
      <c r="R444" s="23"/>
      <c r="S444" s="74"/>
      <c r="T444" s="74"/>
      <c r="U444" s="74"/>
      <c r="V444" s="23">
        <f>SUM(R444:U444)</f>
        <v>0</v>
      </c>
      <c r="W444" s="23">
        <f>Q444+V444</f>
        <v>2559.9</v>
      </c>
      <c r="X444" s="23">
        <f>Q444/W444*100</f>
        <v>100</v>
      </c>
      <c r="Y444" s="23">
        <f>V444/W444*100</f>
        <v>0</v>
      </c>
      <c r="Z444" s="4"/>
    </row>
    <row r="445" spans="1:26" ht="23.25">
      <c r="A445" s="4"/>
      <c r="B445" s="57"/>
      <c r="C445" s="57"/>
      <c r="D445" s="57"/>
      <c r="E445" s="57"/>
      <c r="F445" s="57"/>
      <c r="G445" s="57"/>
      <c r="H445" s="57"/>
      <c r="I445" s="64"/>
      <c r="J445" s="53" t="s">
        <v>55</v>
      </c>
      <c r="K445" s="54"/>
      <c r="L445" s="74">
        <f>L444/L442*100</f>
        <v>100.68040588374106</v>
      </c>
      <c r="M445" s="23"/>
      <c r="N445" s="74"/>
      <c r="O445" s="74"/>
      <c r="P445" s="23"/>
      <c r="Q445" s="23">
        <f>Q444/Q442*100</f>
        <v>100.68040588374106</v>
      </c>
      <c r="R445" s="23"/>
      <c r="S445" s="74"/>
      <c r="T445" s="74"/>
      <c r="U445" s="74"/>
      <c r="V445" s="23"/>
      <c r="W445" s="23">
        <f>W444/W442*100</f>
        <v>100.68040588374106</v>
      </c>
      <c r="X445" s="23"/>
      <c r="Y445" s="23"/>
      <c r="Z445" s="4"/>
    </row>
    <row r="446" spans="1:26" ht="23.25">
      <c r="A446" s="4"/>
      <c r="B446" s="57"/>
      <c r="C446" s="57"/>
      <c r="D446" s="57"/>
      <c r="E446" s="57"/>
      <c r="F446" s="57"/>
      <c r="G446" s="57"/>
      <c r="H446" s="57"/>
      <c r="I446" s="64"/>
      <c r="J446" s="53" t="s">
        <v>56</v>
      </c>
      <c r="K446" s="54"/>
      <c r="L446" s="74">
        <f>L444/L443*100</f>
        <v>90.71869019774613</v>
      </c>
      <c r="M446" s="23"/>
      <c r="N446" s="74"/>
      <c r="O446" s="74"/>
      <c r="P446" s="23"/>
      <c r="Q446" s="23">
        <f>Q444/Q443*100</f>
        <v>90.71869019774613</v>
      </c>
      <c r="R446" s="23"/>
      <c r="S446" s="74"/>
      <c r="T446" s="74"/>
      <c r="U446" s="74"/>
      <c r="V446" s="23"/>
      <c r="W446" s="23">
        <f>W444/W443*100</f>
        <v>90.71869019774613</v>
      </c>
      <c r="X446" s="23"/>
      <c r="Y446" s="23"/>
      <c r="Z446" s="4"/>
    </row>
    <row r="447" spans="1:26" ht="23.25">
      <c r="A447" s="4"/>
      <c r="B447" s="57"/>
      <c r="C447" s="57"/>
      <c r="D447" s="57"/>
      <c r="E447" s="57"/>
      <c r="F447" s="57"/>
      <c r="G447" s="57"/>
      <c r="H447" s="57"/>
      <c r="I447" s="64"/>
      <c r="J447" s="53"/>
      <c r="K447" s="54"/>
      <c r="L447" s="74"/>
      <c r="M447" s="23"/>
      <c r="N447" s="74"/>
      <c r="O447" s="74"/>
      <c r="P447" s="23"/>
      <c r="Q447" s="23"/>
      <c r="R447" s="23"/>
      <c r="S447" s="74"/>
      <c r="T447" s="74"/>
      <c r="U447" s="74"/>
      <c r="V447" s="23"/>
      <c r="W447" s="23"/>
      <c r="X447" s="23"/>
      <c r="Y447" s="23"/>
      <c r="Z447" s="4"/>
    </row>
    <row r="448" spans="1:26" ht="23.25">
      <c r="A448" s="4"/>
      <c r="B448" s="57"/>
      <c r="C448" s="57"/>
      <c r="D448" s="57"/>
      <c r="E448" s="57"/>
      <c r="F448" s="57"/>
      <c r="G448" s="57"/>
      <c r="H448" s="57" t="s">
        <v>153</v>
      </c>
      <c r="I448" s="64"/>
      <c r="J448" s="53" t="s">
        <v>154</v>
      </c>
      <c r="K448" s="54"/>
      <c r="L448" s="74"/>
      <c r="M448" s="23"/>
      <c r="N448" s="74"/>
      <c r="O448" s="74"/>
      <c r="P448" s="23"/>
      <c r="Q448" s="23"/>
      <c r="R448" s="23"/>
      <c r="S448" s="74"/>
      <c r="T448" s="74"/>
      <c r="U448" s="74"/>
      <c r="V448" s="23"/>
      <c r="W448" s="23"/>
      <c r="X448" s="23"/>
      <c r="Y448" s="23"/>
      <c r="Z448" s="4"/>
    </row>
    <row r="449" spans="1:26" ht="23.25">
      <c r="A449" s="4"/>
      <c r="B449" s="57"/>
      <c r="C449" s="57"/>
      <c r="D449" s="57"/>
      <c r="E449" s="57"/>
      <c r="F449" s="57"/>
      <c r="G449" s="57"/>
      <c r="H449" s="57"/>
      <c r="I449" s="64"/>
      <c r="J449" s="53" t="s">
        <v>155</v>
      </c>
      <c r="K449" s="54"/>
      <c r="L449" s="74"/>
      <c r="M449" s="23"/>
      <c r="N449" s="74"/>
      <c r="O449" s="74"/>
      <c r="P449" s="23"/>
      <c r="Q449" s="23"/>
      <c r="R449" s="23"/>
      <c r="S449" s="74"/>
      <c r="T449" s="74"/>
      <c r="U449" s="74"/>
      <c r="V449" s="23"/>
      <c r="W449" s="23"/>
      <c r="X449" s="23"/>
      <c r="Y449" s="23"/>
      <c r="Z449" s="4"/>
    </row>
    <row r="450" spans="1:26" ht="23.25">
      <c r="A450" s="4"/>
      <c r="B450" s="65"/>
      <c r="C450" s="65"/>
      <c r="D450" s="65"/>
      <c r="E450" s="65"/>
      <c r="F450" s="65"/>
      <c r="G450" s="65"/>
      <c r="H450" s="65"/>
      <c r="I450" s="66"/>
      <c r="J450" s="62"/>
      <c r="K450" s="63"/>
      <c r="L450" s="75"/>
      <c r="M450" s="76"/>
      <c r="N450" s="75"/>
      <c r="O450" s="75"/>
      <c r="P450" s="76"/>
      <c r="Q450" s="76"/>
      <c r="R450" s="76"/>
      <c r="S450" s="75"/>
      <c r="T450" s="75"/>
      <c r="U450" s="75"/>
      <c r="V450" s="76"/>
      <c r="W450" s="76"/>
      <c r="X450" s="76"/>
      <c r="Y450" s="76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238</v>
      </c>
      <c r="Z452" s="4"/>
    </row>
    <row r="453" spans="1:26" ht="23.25">
      <c r="A453" s="4"/>
      <c r="B453" s="67" t="s">
        <v>41</v>
      </c>
      <c r="C453" s="68"/>
      <c r="D453" s="68"/>
      <c r="E453" s="68"/>
      <c r="F453" s="68"/>
      <c r="G453" s="68"/>
      <c r="H453" s="69"/>
      <c r="I453" s="10"/>
      <c r="J453" s="11"/>
      <c r="K453" s="12"/>
      <c r="L453" s="13" t="s">
        <v>2</v>
      </c>
      <c r="M453" s="13"/>
      <c r="N453" s="13"/>
      <c r="O453" s="13"/>
      <c r="P453" s="13"/>
      <c r="Q453" s="13"/>
      <c r="R453" s="14" t="s">
        <v>3</v>
      </c>
      <c r="S453" s="13"/>
      <c r="T453" s="13"/>
      <c r="U453" s="13"/>
      <c r="V453" s="15"/>
      <c r="W453" s="13" t="s">
        <v>43</v>
      </c>
      <c r="X453" s="13"/>
      <c r="Y453" s="16"/>
      <c r="Z453" s="4"/>
    </row>
    <row r="454" spans="1:26" ht="23.25">
      <c r="A454" s="4"/>
      <c r="B454" s="17" t="s">
        <v>42</v>
      </c>
      <c r="C454" s="18"/>
      <c r="D454" s="18"/>
      <c r="E454" s="18"/>
      <c r="F454" s="18"/>
      <c r="G454" s="18"/>
      <c r="H454" s="70"/>
      <c r="I454" s="19"/>
      <c r="J454" s="20"/>
      <c r="K454" s="21"/>
      <c r="L454" s="22"/>
      <c r="M454" s="23"/>
      <c r="N454" s="24"/>
      <c r="O454" s="25" t="s">
        <v>4</v>
      </c>
      <c r="P454" s="26"/>
      <c r="Q454" s="27"/>
      <c r="R454" s="28" t="s">
        <v>4</v>
      </c>
      <c r="S454" s="24"/>
      <c r="T454" s="22"/>
      <c r="U454" s="29"/>
      <c r="V454" s="27"/>
      <c r="W454" s="27"/>
      <c r="X454" s="30" t="s">
        <v>5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6</v>
      </c>
      <c r="K455" s="21"/>
      <c r="L455" s="34" t="s">
        <v>7</v>
      </c>
      <c r="M455" s="35" t="s">
        <v>8</v>
      </c>
      <c r="N455" s="36" t="s">
        <v>7</v>
      </c>
      <c r="O455" s="34" t="s">
        <v>9</v>
      </c>
      <c r="P455" s="26" t="s">
        <v>10</v>
      </c>
      <c r="Q455" s="23"/>
      <c r="R455" s="37" t="s">
        <v>9</v>
      </c>
      <c r="S455" s="35" t="s">
        <v>11</v>
      </c>
      <c r="T455" s="34" t="s">
        <v>12</v>
      </c>
      <c r="U455" s="29" t="s">
        <v>13</v>
      </c>
      <c r="V455" s="27"/>
      <c r="W455" s="27"/>
      <c r="X455" s="27"/>
      <c r="Y455" s="35"/>
      <c r="Z455" s="4"/>
    </row>
    <row r="456" spans="1:26" ht="23.25">
      <c r="A456" s="4"/>
      <c r="B456" s="38" t="s">
        <v>32</v>
      </c>
      <c r="C456" s="38" t="s">
        <v>33</v>
      </c>
      <c r="D456" s="38" t="s">
        <v>34</v>
      </c>
      <c r="E456" s="38" t="s">
        <v>35</v>
      </c>
      <c r="F456" s="38" t="s">
        <v>36</v>
      </c>
      <c r="G456" s="38" t="s">
        <v>37</v>
      </c>
      <c r="H456" s="38" t="s">
        <v>40</v>
      </c>
      <c r="I456" s="19"/>
      <c r="J456" s="39"/>
      <c r="K456" s="21"/>
      <c r="L456" s="34" t="s">
        <v>14</v>
      </c>
      <c r="M456" s="35" t="s">
        <v>15</v>
      </c>
      <c r="N456" s="36" t="s">
        <v>16</v>
      </c>
      <c r="O456" s="34" t="s">
        <v>17</v>
      </c>
      <c r="P456" s="26" t="s">
        <v>18</v>
      </c>
      <c r="Q456" s="35" t="s">
        <v>19</v>
      </c>
      <c r="R456" s="37" t="s">
        <v>17</v>
      </c>
      <c r="S456" s="35" t="s">
        <v>20</v>
      </c>
      <c r="T456" s="34" t="s">
        <v>21</v>
      </c>
      <c r="U456" s="29" t="s">
        <v>22</v>
      </c>
      <c r="V456" s="26" t="s">
        <v>19</v>
      </c>
      <c r="W456" s="26" t="s">
        <v>23</v>
      </c>
      <c r="X456" s="26" t="s">
        <v>24</v>
      </c>
      <c r="Y456" s="35" t="s">
        <v>25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26</v>
      </c>
      <c r="P457" s="47"/>
      <c r="Q457" s="48"/>
      <c r="R457" s="49" t="s">
        <v>26</v>
      </c>
      <c r="S457" s="44" t="s">
        <v>27</v>
      </c>
      <c r="T457" s="43"/>
      <c r="U457" s="50" t="s">
        <v>28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4"/>
      <c r="J458" s="53"/>
      <c r="K458" s="54"/>
      <c r="L458" s="22"/>
      <c r="M458" s="23"/>
      <c r="N458" s="24"/>
      <c r="O458" s="3"/>
      <c r="P458" s="27"/>
      <c r="Q458" s="27"/>
      <c r="R458" s="23"/>
      <c r="S458" s="24"/>
      <c r="T458" s="22"/>
      <c r="U458" s="73"/>
      <c r="V458" s="27"/>
      <c r="W458" s="27"/>
      <c r="X458" s="27"/>
      <c r="Y458" s="23"/>
      <c r="Z458" s="4"/>
    </row>
    <row r="459" spans="1:26" ht="23.25">
      <c r="A459" s="4"/>
      <c r="B459" s="51" t="s">
        <v>70</v>
      </c>
      <c r="C459" s="51" t="s">
        <v>72</v>
      </c>
      <c r="D459" s="51" t="s">
        <v>89</v>
      </c>
      <c r="E459" s="51"/>
      <c r="F459" s="51" t="s">
        <v>75</v>
      </c>
      <c r="G459" s="51" t="s">
        <v>63</v>
      </c>
      <c r="H459" s="51" t="s">
        <v>153</v>
      </c>
      <c r="I459" s="64"/>
      <c r="J459" s="55" t="s">
        <v>52</v>
      </c>
      <c r="K459" s="56"/>
      <c r="L459" s="74">
        <v>1565.7</v>
      </c>
      <c r="M459" s="74"/>
      <c r="N459" s="74"/>
      <c r="O459" s="74"/>
      <c r="P459" s="74"/>
      <c r="Q459" s="74">
        <f>SUM(L459:P459)</f>
        <v>1565.7</v>
      </c>
      <c r="R459" s="74"/>
      <c r="S459" s="74"/>
      <c r="T459" s="74"/>
      <c r="U459" s="77"/>
      <c r="V459" s="23">
        <f>SUM(R459:U459)</f>
        <v>0</v>
      </c>
      <c r="W459" s="23">
        <f>Q459+V459</f>
        <v>1565.7</v>
      </c>
      <c r="X459" s="23">
        <f>Q459/W459*100</f>
        <v>100</v>
      </c>
      <c r="Y459" s="23">
        <f>V459/W459*100</f>
        <v>0</v>
      </c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4"/>
      <c r="J460" s="55" t="s">
        <v>53</v>
      </c>
      <c r="K460" s="56"/>
      <c r="L460" s="74">
        <v>1705.6</v>
      </c>
      <c r="M460" s="74"/>
      <c r="N460" s="74"/>
      <c r="O460" s="74"/>
      <c r="P460" s="74"/>
      <c r="Q460" s="74">
        <f>SUM(L460:P460)</f>
        <v>1705.6</v>
      </c>
      <c r="R460" s="74"/>
      <c r="S460" s="74"/>
      <c r="T460" s="74"/>
      <c r="U460" s="74"/>
      <c r="V460" s="23">
        <f>SUM(R460:U460)</f>
        <v>0</v>
      </c>
      <c r="W460" s="23">
        <f>Q460+V460</f>
        <v>1705.6</v>
      </c>
      <c r="X460" s="23">
        <f>Q460/W460*100</f>
        <v>100</v>
      </c>
      <c r="Y460" s="23">
        <f>V460/W460*100</f>
        <v>0</v>
      </c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4"/>
      <c r="J461" s="53" t="s">
        <v>54</v>
      </c>
      <c r="K461" s="54"/>
      <c r="L461" s="74">
        <v>1556</v>
      </c>
      <c r="M461" s="74"/>
      <c r="N461" s="74"/>
      <c r="O461" s="74"/>
      <c r="P461" s="74"/>
      <c r="Q461" s="23">
        <f>SUM(L461:P461)</f>
        <v>1556</v>
      </c>
      <c r="R461" s="74"/>
      <c r="S461" s="74"/>
      <c r="T461" s="74"/>
      <c r="U461" s="74"/>
      <c r="V461" s="23">
        <f>SUM(R461:U461)</f>
        <v>0</v>
      </c>
      <c r="W461" s="23">
        <f>Q461+V461</f>
        <v>1556</v>
      </c>
      <c r="X461" s="23">
        <f>Q461/W461*100</f>
        <v>100</v>
      </c>
      <c r="Y461" s="23">
        <f>V461/W461*100</f>
        <v>0</v>
      </c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4"/>
      <c r="J462" s="53" t="s">
        <v>55</v>
      </c>
      <c r="K462" s="54"/>
      <c r="L462" s="74">
        <f>L461/L459*100</f>
        <v>99.3804687998978</v>
      </c>
      <c r="M462" s="23"/>
      <c r="N462" s="74"/>
      <c r="O462" s="74"/>
      <c r="P462" s="23"/>
      <c r="Q462" s="23">
        <f>Q461/Q459*100</f>
        <v>99.3804687998978</v>
      </c>
      <c r="R462" s="23"/>
      <c r="S462" s="74"/>
      <c r="T462" s="74"/>
      <c r="U462" s="74"/>
      <c r="V462" s="23"/>
      <c r="W462" s="23">
        <f>W461/W459*100</f>
        <v>99.3804687998978</v>
      </c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4"/>
      <c r="J463" s="53" t="s">
        <v>56</v>
      </c>
      <c r="K463" s="54"/>
      <c r="L463" s="74">
        <f>L461/L460*100</f>
        <v>91.22889305816135</v>
      </c>
      <c r="M463" s="23"/>
      <c r="N463" s="74"/>
      <c r="O463" s="74"/>
      <c r="P463" s="23"/>
      <c r="Q463" s="23">
        <f>Q461/Q460*100</f>
        <v>91.22889305816135</v>
      </c>
      <c r="R463" s="23"/>
      <c r="S463" s="74"/>
      <c r="T463" s="74"/>
      <c r="U463" s="74"/>
      <c r="V463" s="23"/>
      <c r="W463" s="23">
        <f>W461/W460*100</f>
        <v>91.22889305816135</v>
      </c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4"/>
      <c r="J464" s="53"/>
      <c r="K464" s="54"/>
      <c r="L464" s="74"/>
      <c r="M464" s="23"/>
      <c r="N464" s="74"/>
      <c r="O464" s="74"/>
      <c r="P464" s="23"/>
      <c r="Q464" s="23"/>
      <c r="R464" s="23"/>
      <c r="S464" s="74"/>
      <c r="T464" s="74"/>
      <c r="U464" s="74"/>
      <c r="V464" s="23"/>
      <c r="W464" s="23"/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 t="s">
        <v>156</v>
      </c>
      <c r="I465" s="64"/>
      <c r="J465" s="53" t="s">
        <v>157</v>
      </c>
      <c r="K465" s="54"/>
      <c r="L465" s="74"/>
      <c r="M465" s="23"/>
      <c r="N465" s="74"/>
      <c r="O465" s="74"/>
      <c r="P465" s="23"/>
      <c r="Q465" s="23"/>
      <c r="R465" s="23"/>
      <c r="S465" s="74"/>
      <c r="T465" s="74"/>
      <c r="U465" s="74"/>
      <c r="V465" s="23"/>
      <c r="W465" s="23"/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4"/>
      <c r="J466" s="53" t="s">
        <v>158</v>
      </c>
      <c r="K466" s="54"/>
      <c r="L466" s="74"/>
      <c r="M466" s="23"/>
      <c r="N466" s="74"/>
      <c r="O466" s="74"/>
      <c r="P466" s="23"/>
      <c r="Q466" s="23"/>
      <c r="R466" s="23"/>
      <c r="S466" s="74"/>
      <c r="T466" s="74"/>
      <c r="U466" s="74"/>
      <c r="V466" s="23"/>
      <c r="W466" s="23"/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4"/>
      <c r="J467" s="53" t="s">
        <v>52</v>
      </c>
      <c r="K467" s="54"/>
      <c r="L467" s="74">
        <v>8761.8</v>
      </c>
      <c r="M467" s="23"/>
      <c r="N467" s="74"/>
      <c r="O467" s="74"/>
      <c r="P467" s="23"/>
      <c r="Q467" s="23">
        <f>SUM(L467:P467)</f>
        <v>8761.8</v>
      </c>
      <c r="R467" s="23"/>
      <c r="S467" s="74"/>
      <c r="T467" s="74"/>
      <c r="U467" s="74"/>
      <c r="V467" s="23">
        <f>SUM(R467:U467)</f>
        <v>0</v>
      </c>
      <c r="W467" s="23">
        <f>Q467+V467</f>
        <v>8761.8</v>
      </c>
      <c r="X467" s="23">
        <f>Q467/W467*100</f>
        <v>100</v>
      </c>
      <c r="Y467" s="23">
        <f>V467/W467*100</f>
        <v>0</v>
      </c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4"/>
      <c r="J468" s="53" t="s">
        <v>53</v>
      </c>
      <c r="K468" s="54"/>
      <c r="L468" s="74">
        <v>15491.5</v>
      </c>
      <c r="M468" s="23"/>
      <c r="N468" s="74"/>
      <c r="O468" s="74"/>
      <c r="P468" s="23"/>
      <c r="Q468" s="23">
        <f>SUM(L468:P468)</f>
        <v>15491.5</v>
      </c>
      <c r="R468" s="23"/>
      <c r="S468" s="74"/>
      <c r="T468" s="74"/>
      <c r="U468" s="74"/>
      <c r="V468" s="23">
        <f>SUM(R468:U468)</f>
        <v>0</v>
      </c>
      <c r="W468" s="23">
        <f>Q468+V468</f>
        <v>15491.5</v>
      </c>
      <c r="X468" s="23">
        <f>Q468/W468*100</f>
        <v>100</v>
      </c>
      <c r="Y468" s="23">
        <f>V468/W468*100</f>
        <v>0</v>
      </c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4"/>
      <c r="J469" s="53" t="s">
        <v>54</v>
      </c>
      <c r="K469" s="54"/>
      <c r="L469" s="74">
        <v>14763.3</v>
      </c>
      <c r="M469" s="23"/>
      <c r="N469" s="74"/>
      <c r="O469" s="74"/>
      <c r="P469" s="23"/>
      <c r="Q469" s="23">
        <f>SUM(L469:P469)</f>
        <v>14763.3</v>
      </c>
      <c r="R469" s="23"/>
      <c r="S469" s="74"/>
      <c r="T469" s="74"/>
      <c r="U469" s="74"/>
      <c r="V469" s="23">
        <f>SUM(R469:U469)</f>
        <v>0</v>
      </c>
      <c r="W469" s="23">
        <f>Q469+V469</f>
        <v>14763.3</v>
      </c>
      <c r="X469" s="23">
        <f>Q469/W469*100</f>
        <v>100</v>
      </c>
      <c r="Y469" s="23">
        <f>V469/W469*100</f>
        <v>0</v>
      </c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4"/>
      <c r="J470" s="53" t="s">
        <v>55</v>
      </c>
      <c r="K470" s="54"/>
      <c r="L470" s="74">
        <f>L469/L467*100</f>
        <v>168.4961994110799</v>
      </c>
      <c r="M470" s="23"/>
      <c r="N470" s="74"/>
      <c r="O470" s="74"/>
      <c r="P470" s="23"/>
      <c r="Q470" s="23">
        <f>Q469/Q467*100</f>
        <v>168.4961994110799</v>
      </c>
      <c r="R470" s="23"/>
      <c r="S470" s="74"/>
      <c r="T470" s="74"/>
      <c r="U470" s="74"/>
      <c r="V470" s="23"/>
      <c r="W470" s="23">
        <f>W469/W467*100</f>
        <v>168.4961994110799</v>
      </c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4"/>
      <c r="J471" s="53" t="s">
        <v>56</v>
      </c>
      <c r="K471" s="54"/>
      <c r="L471" s="74">
        <f>L469/L468*100</f>
        <v>95.29935771229383</v>
      </c>
      <c r="M471" s="23"/>
      <c r="N471" s="74"/>
      <c r="O471" s="74"/>
      <c r="P471" s="23"/>
      <c r="Q471" s="23">
        <f>Q469/Q468*100</f>
        <v>95.29935771229383</v>
      </c>
      <c r="R471" s="23"/>
      <c r="S471" s="74"/>
      <c r="T471" s="74"/>
      <c r="U471" s="74"/>
      <c r="V471" s="23"/>
      <c r="W471" s="23">
        <f>W469/W468*100</f>
        <v>95.29935771229383</v>
      </c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4"/>
      <c r="J472" s="53"/>
      <c r="K472" s="54"/>
      <c r="L472" s="74"/>
      <c r="M472" s="23"/>
      <c r="N472" s="74"/>
      <c r="O472" s="74"/>
      <c r="P472" s="23"/>
      <c r="Q472" s="23"/>
      <c r="R472" s="23"/>
      <c r="S472" s="74"/>
      <c r="T472" s="74"/>
      <c r="U472" s="74"/>
      <c r="V472" s="23"/>
      <c r="W472" s="23"/>
      <c r="X472" s="23"/>
      <c r="Y472" s="23"/>
      <c r="Z472" s="4"/>
    </row>
    <row r="473" spans="1:26" ht="23.25">
      <c r="A473" s="4"/>
      <c r="B473" s="57"/>
      <c r="C473" s="58"/>
      <c r="D473" s="58"/>
      <c r="E473" s="58"/>
      <c r="F473" s="58"/>
      <c r="G473" s="58"/>
      <c r="H473" s="58" t="s">
        <v>159</v>
      </c>
      <c r="I473" s="53"/>
      <c r="J473" s="53" t="s">
        <v>160</v>
      </c>
      <c r="K473" s="54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4"/>
      <c r="J474" s="53" t="s">
        <v>52</v>
      </c>
      <c r="K474" s="54"/>
      <c r="L474" s="74">
        <v>598.9</v>
      </c>
      <c r="M474" s="23"/>
      <c r="N474" s="74"/>
      <c r="O474" s="74"/>
      <c r="P474" s="23"/>
      <c r="Q474" s="23">
        <f>SUM(L474:P474)</f>
        <v>598.9</v>
      </c>
      <c r="R474" s="23"/>
      <c r="S474" s="74"/>
      <c r="T474" s="74"/>
      <c r="U474" s="74"/>
      <c r="V474" s="23">
        <f>SUM(R474:U474)</f>
        <v>0</v>
      </c>
      <c r="W474" s="23">
        <f>Q474+V474</f>
        <v>598.9</v>
      </c>
      <c r="X474" s="23">
        <f>Q474/W474*100</f>
        <v>100</v>
      </c>
      <c r="Y474" s="23">
        <f>V474/W474*100</f>
        <v>0</v>
      </c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4"/>
      <c r="J475" s="53" t="s">
        <v>53</v>
      </c>
      <c r="K475" s="54"/>
      <c r="L475" s="74">
        <v>660.6</v>
      </c>
      <c r="M475" s="23"/>
      <c r="N475" s="74"/>
      <c r="O475" s="74"/>
      <c r="P475" s="23"/>
      <c r="Q475" s="23">
        <f>SUM(L475:P475)</f>
        <v>660.6</v>
      </c>
      <c r="R475" s="23"/>
      <c r="S475" s="74"/>
      <c r="T475" s="74"/>
      <c r="U475" s="74"/>
      <c r="V475" s="23">
        <f>SUM(R475:U475)</f>
        <v>0</v>
      </c>
      <c r="W475" s="23">
        <f>Q475+V475</f>
        <v>660.6</v>
      </c>
      <c r="X475" s="23">
        <f>Q475/W475*100</f>
        <v>100</v>
      </c>
      <c r="Y475" s="23">
        <f>V475/W475*100</f>
        <v>0</v>
      </c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4"/>
      <c r="J476" s="53" t="s">
        <v>54</v>
      </c>
      <c r="K476" s="54"/>
      <c r="L476" s="74">
        <v>629.9</v>
      </c>
      <c r="M476" s="23"/>
      <c r="N476" s="74"/>
      <c r="O476" s="74"/>
      <c r="P476" s="23"/>
      <c r="Q476" s="23">
        <f>SUM(L476:P476)</f>
        <v>629.9</v>
      </c>
      <c r="R476" s="23"/>
      <c r="S476" s="74"/>
      <c r="T476" s="74"/>
      <c r="U476" s="74"/>
      <c r="V476" s="23">
        <f>SUM(R476:U476)</f>
        <v>0</v>
      </c>
      <c r="W476" s="23">
        <f>Q476+V476</f>
        <v>629.9</v>
      </c>
      <c r="X476" s="23">
        <f>Q476/W476*100</f>
        <v>100</v>
      </c>
      <c r="Y476" s="23">
        <f>V476/W476*100</f>
        <v>0</v>
      </c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4"/>
      <c r="J477" s="53" t="s">
        <v>55</v>
      </c>
      <c r="K477" s="54"/>
      <c r="L477" s="74">
        <f>L476/L474*100</f>
        <v>105.1761562865253</v>
      </c>
      <c r="M477" s="23"/>
      <c r="N477" s="74"/>
      <c r="O477" s="74"/>
      <c r="P477" s="23"/>
      <c r="Q477" s="23">
        <f>Q476/Q474*100</f>
        <v>105.1761562865253</v>
      </c>
      <c r="R477" s="23"/>
      <c r="S477" s="74"/>
      <c r="T477" s="74"/>
      <c r="U477" s="74"/>
      <c r="V477" s="23"/>
      <c r="W477" s="23">
        <f>W476/W474*100</f>
        <v>105.1761562865253</v>
      </c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4"/>
      <c r="J478" s="53" t="s">
        <v>56</v>
      </c>
      <c r="K478" s="54"/>
      <c r="L478" s="74">
        <f>L476/L475*100</f>
        <v>95.35270965788676</v>
      </c>
      <c r="M478" s="23"/>
      <c r="N478" s="74"/>
      <c r="O478" s="74"/>
      <c r="P478" s="23"/>
      <c r="Q478" s="23">
        <f>Q476/Q475*100</f>
        <v>95.35270965788676</v>
      </c>
      <c r="R478" s="23"/>
      <c r="S478" s="74"/>
      <c r="T478" s="74"/>
      <c r="U478" s="74"/>
      <c r="V478" s="23"/>
      <c r="W478" s="23">
        <f>W476/W475*100</f>
        <v>95.35270965788676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4"/>
      <c r="J479" s="53"/>
      <c r="K479" s="54"/>
      <c r="L479" s="74"/>
      <c r="M479" s="23"/>
      <c r="N479" s="74"/>
      <c r="O479" s="74"/>
      <c r="P479" s="23"/>
      <c r="Q479" s="23"/>
      <c r="R479" s="23"/>
      <c r="S479" s="74"/>
      <c r="T479" s="74"/>
      <c r="U479" s="74"/>
      <c r="V479" s="23"/>
      <c r="W479" s="23"/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 t="s">
        <v>161</v>
      </c>
      <c r="I480" s="64"/>
      <c r="J480" s="53" t="s">
        <v>162</v>
      </c>
      <c r="K480" s="54"/>
      <c r="L480" s="74"/>
      <c r="M480" s="23"/>
      <c r="N480" s="74"/>
      <c r="O480" s="74"/>
      <c r="P480" s="23"/>
      <c r="Q480" s="23"/>
      <c r="R480" s="23"/>
      <c r="S480" s="74"/>
      <c r="T480" s="74"/>
      <c r="U480" s="74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4"/>
      <c r="J481" s="53" t="s">
        <v>163</v>
      </c>
      <c r="K481" s="54"/>
      <c r="L481" s="74"/>
      <c r="M481" s="23"/>
      <c r="N481" s="74"/>
      <c r="O481" s="74"/>
      <c r="P481" s="23"/>
      <c r="Q481" s="23"/>
      <c r="R481" s="23"/>
      <c r="S481" s="74"/>
      <c r="T481" s="74"/>
      <c r="U481" s="74"/>
      <c r="V481" s="23"/>
      <c r="W481" s="23"/>
      <c r="X481" s="23"/>
      <c r="Y481" s="23"/>
      <c r="Z481" s="4"/>
    </row>
    <row r="482" spans="1:26" ht="23.25">
      <c r="A482" s="4"/>
      <c r="B482" s="57"/>
      <c r="C482" s="58"/>
      <c r="D482" s="58"/>
      <c r="E482" s="58"/>
      <c r="F482" s="58"/>
      <c r="G482" s="58"/>
      <c r="H482" s="58"/>
      <c r="I482" s="53"/>
      <c r="J482" s="53" t="s">
        <v>52</v>
      </c>
      <c r="K482" s="54"/>
      <c r="L482" s="21">
        <v>9172.9</v>
      </c>
      <c r="M482" s="21"/>
      <c r="N482" s="21"/>
      <c r="O482" s="21"/>
      <c r="P482" s="21"/>
      <c r="Q482" s="21">
        <f>SUM(L482:P482)</f>
        <v>9172.9</v>
      </c>
      <c r="R482" s="21"/>
      <c r="S482" s="21"/>
      <c r="T482" s="21"/>
      <c r="U482" s="21"/>
      <c r="V482" s="21">
        <f>SUM(R482:U482)</f>
        <v>0</v>
      </c>
      <c r="W482" s="21">
        <f>Q482+V482</f>
        <v>9172.9</v>
      </c>
      <c r="X482" s="21">
        <f>Q482/W482*100</f>
        <v>100</v>
      </c>
      <c r="Y482" s="21">
        <f>V482/W482*100</f>
        <v>0</v>
      </c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4"/>
      <c r="J483" s="53" t="s">
        <v>53</v>
      </c>
      <c r="K483" s="54"/>
      <c r="L483" s="74">
        <v>10096</v>
      </c>
      <c r="M483" s="23"/>
      <c r="N483" s="74"/>
      <c r="O483" s="74"/>
      <c r="P483" s="23"/>
      <c r="Q483" s="23">
        <f>SUM(L483:P483)</f>
        <v>10096</v>
      </c>
      <c r="R483" s="23"/>
      <c r="S483" s="74"/>
      <c r="T483" s="74"/>
      <c r="U483" s="74"/>
      <c r="V483" s="23">
        <f>SUM(R483:U483)</f>
        <v>0</v>
      </c>
      <c r="W483" s="23">
        <f>Q483+V483</f>
        <v>10096</v>
      </c>
      <c r="X483" s="23">
        <f>Q483/W483*100</f>
        <v>100</v>
      </c>
      <c r="Y483" s="23">
        <f>V483/W483*100</f>
        <v>0</v>
      </c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4"/>
      <c r="J484" s="53" t="s">
        <v>54</v>
      </c>
      <c r="K484" s="54"/>
      <c r="L484" s="74">
        <v>9891.9</v>
      </c>
      <c r="M484" s="23"/>
      <c r="N484" s="74"/>
      <c r="O484" s="74"/>
      <c r="P484" s="23"/>
      <c r="Q484" s="23">
        <f>SUM(L484:P484)</f>
        <v>9891.9</v>
      </c>
      <c r="R484" s="23"/>
      <c r="S484" s="74"/>
      <c r="T484" s="74"/>
      <c r="U484" s="74"/>
      <c r="V484" s="23">
        <f>SUM(R484:U484)</f>
        <v>0</v>
      </c>
      <c r="W484" s="23">
        <f>Q484+V484</f>
        <v>9891.9</v>
      </c>
      <c r="X484" s="23">
        <f>Q484/W484*100</f>
        <v>100</v>
      </c>
      <c r="Y484" s="23">
        <f>V484/W484*100</f>
        <v>0</v>
      </c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4"/>
      <c r="J485" s="53" t="s">
        <v>55</v>
      </c>
      <c r="K485" s="54"/>
      <c r="L485" s="74">
        <f>L484/L482*100</f>
        <v>107.83830631534192</v>
      </c>
      <c r="M485" s="23"/>
      <c r="N485" s="74"/>
      <c r="O485" s="74"/>
      <c r="P485" s="23"/>
      <c r="Q485" s="23">
        <f>Q484/Q482*100</f>
        <v>107.83830631534192</v>
      </c>
      <c r="R485" s="23"/>
      <c r="S485" s="74"/>
      <c r="T485" s="74"/>
      <c r="U485" s="74"/>
      <c r="V485" s="23"/>
      <c r="W485" s="23">
        <f>W484/W482*100</f>
        <v>107.83830631534192</v>
      </c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4"/>
      <c r="J486" s="53" t="s">
        <v>56</v>
      </c>
      <c r="K486" s="54"/>
      <c r="L486" s="74">
        <f>L484/L483*100</f>
        <v>97.97840729001585</v>
      </c>
      <c r="M486" s="23"/>
      <c r="N486" s="74"/>
      <c r="O486" s="74"/>
      <c r="P486" s="23"/>
      <c r="Q486" s="23">
        <f>Q484/Q483*100</f>
        <v>97.97840729001585</v>
      </c>
      <c r="R486" s="23"/>
      <c r="S486" s="74"/>
      <c r="T486" s="74"/>
      <c r="U486" s="74"/>
      <c r="V486" s="23"/>
      <c r="W486" s="23">
        <f>W484/W483*100</f>
        <v>97.97840729001585</v>
      </c>
      <c r="X486" s="23"/>
      <c r="Y486" s="23"/>
      <c r="Z486" s="4"/>
    </row>
    <row r="487" spans="1:26" ht="23.25">
      <c r="A487" s="4"/>
      <c r="B487" s="57"/>
      <c r="C487" s="57"/>
      <c r="D487" s="57"/>
      <c r="E487" s="57"/>
      <c r="F487" s="57"/>
      <c r="G487" s="57"/>
      <c r="H487" s="57"/>
      <c r="I487" s="64"/>
      <c r="J487" s="53"/>
      <c r="K487" s="54"/>
      <c r="L487" s="74"/>
      <c r="M487" s="23"/>
      <c r="N487" s="74"/>
      <c r="O487" s="74"/>
      <c r="P487" s="23"/>
      <c r="Q487" s="23"/>
      <c r="R487" s="23"/>
      <c r="S487" s="74"/>
      <c r="T487" s="74"/>
      <c r="U487" s="74"/>
      <c r="V487" s="23"/>
      <c r="W487" s="23"/>
      <c r="X487" s="23"/>
      <c r="Y487" s="23"/>
      <c r="Z487" s="4"/>
    </row>
    <row r="488" spans="1:26" ht="23.25">
      <c r="A488" s="4"/>
      <c r="B488" s="57" t="s">
        <v>164</v>
      </c>
      <c r="C488" s="58"/>
      <c r="D488" s="58"/>
      <c r="E488" s="58"/>
      <c r="F488" s="58"/>
      <c r="G488" s="58"/>
      <c r="H488" s="58"/>
      <c r="I488" s="53"/>
      <c r="J488" s="53" t="s">
        <v>165</v>
      </c>
      <c r="K488" s="54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4"/>
    </row>
    <row r="489" spans="1:26" ht="23.25">
      <c r="A489" s="4"/>
      <c r="B489" s="57"/>
      <c r="C489" s="57"/>
      <c r="D489" s="57"/>
      <c r="E489" s="57"/>
      <c r="F489" s="57"/>
      <c r="G489" s="57"/>
      <c r="H489" s="57"/>
      <c r="I489" s="64"/>
      <c r="J489" s="53" t="s">
        <v>166</v>
      </c>
      <c r="K489" s="54"/>
      <c r="L489" s="74"/>
      <c r="M489" s="23"/>
      <c r="N489" s="74"/>
      <c r="O489" s="74"/>
      <c r="P489" s="23"/>
      <c r="Q489" s="23"/>
      <c r="R489" s="23"/>
      <c r="S489" s="74"/>
      <c r="T489" s="74"/>
      <c r="U489" s="74"/>
      <c r="V489" s="23"/>
      <c r="W489" s="23"/>
      <c r="X489" s="23"/>
      <c r="Y489" s="23"/>
      <c r="Z489" s="4"/>
    </row>
    <row r="490" spans="1:26" ht="23.25">
      <c r="A490" s="4"/>
      <c r="B490" s="57"/>
      <c r="C490" s="57"/>
      <c r="D490" s="57"/>
      <c r="E490" s="57"/>
      <c r="F490" s="57"/>
      <c r="G490" s="57"/>
      <c r="H490" s="57"/>
      <c r="I490" s="64"/>
      <c r="J490" s="53" t="s">
        <v>52</v>
      </c>
      <c r="K490" s="54"/>
      <c r="L490" s="74">
        <f>L505</f>
        <v>669565.8</v>
      </c>
      <c r="M490" s="23">
        <f aca="true" t="shared" si="33" ref="M490:P492">M505</f>
        <v>22499.300000000003</v>
      </c>
      <c r="N490" s="74">
        <f t="shared" si="33"/>
        <v>398508.8</v>
      </c>
      <c r="O490" s="74">
        <f t="shared" si="33"/>
        <v>493391.6</v>
      </c>
      <c r="P490" s="23">
        <f t="shared" si="33"/>
        <v>99000</v>
      </c>
      <c r="Q490" s="23">
        <f>SUM(L490:P490)</f>
        <v>1682965.5</v>
      </c>
      <c r="R490" s="23">
        <f aca="true" t="shared" si="34" ref="R490:U492">R505</f>
        <v>42500</v>
      </c>
      <c r="S490" s="74">
        <f t="shared" si="34"/>
        <v>29915.9</v>
      </c>
      <c r="T490" s="74">
        <f t="shared" si="34"/>
        <v>19748.7</v>
      </c>
      <c r="U490" s="74">
        <f t="shared" si="34"/>
        <v>0</v>
      </c>
      <c r="V490" s="23">
        <f>SUM(R490:U490)</f>
        <v>92164.59999999999</v>
      </c>
      <c r="W490" s="23">
        <f>Q490+V490</f>
        <v>1775130.1</v>
      </c>
      <c r="X490" s="23">
        <f>Q490/W490*100</f>
        <v>94.80800872003691</v>
      </c>
      <c r="Y490" s="23">
        <f>V490/W490*100</f>
        <v>5.1919912799630845</v>
      </c>
      <c r="Z490" s="4"/>
    </row>
    <row r="491" spans="1:26" ht="23.25">
      <c r="A491" s="4"/>
      <c r="B491" s="57"/>
      <c r="C491" s="57"/>
      <c r="D491" s="57"/>
      <c r="E491" s="57"/>
      <c r="F491" s="57"/>
      <c r="G491" s="57"/>
      <c r="H491" s="57"/>
      <c r="I491" s="64"/>
      <c r="J491" s="53" t="s">
        <v>53</v>
      </c>
      <c r="K491" s="54"/>
      <c r="L491" s="74">
        <f>L506</f>
        <v>748039.7000000001</v>
      </c>
      <c r="M491" s="23">
        <f t="shared" si="33"/>
        <v>21822</v>
      </c>
      <c r="N491" s="74">
        <f t="shared" si="33"/>
        <v>333882.8</v>
      </c>
      <c r="O491" s="74">
        <f t="shared" si="33"/>
        <v>588577.2</v>
      </c>
      <c r="P491" s="23">
        <f t="shared" si="33"/>
        <v>0</v>
      </c>
      <c r="Q491" s="23">
        <f>SUM(L491:P491)</f>
        <v>1692321.7</v>
      </c>
      <c r="R491" s="23">
        <f t="shared" si="34"/>
        <v>143508.5</v>
      </c>
      <c r="S491" s="74">
        <f t="shared" si="34"/>
        <v>42458.8</v>
      </c>
      <c r="T491" s="74">
        <f t="shared" si="34"/>
        <v>18715.9</v>
      </c>
      <c r="U491" s="74">
        <f t="shared" si="34"/>
        <v>0</v>
      </c>
      <c r="V491" s="23">
        <f>SUM(R491:U491)</f>
        <v>204683.19999999998</v>
      </c>
      <c r="W491" s="23">
        <f>Q491+V491</f>
        <v>1897004.9</v>
      </c>
      <c r="X491" s="23">
        <f>Q491/W491*100</f>
        <v>89.2101912862745</v>
      </c>
      <c r="Y491" s="23">
        <f>V491/W491*100</f>
        <v>10.789808713725515</v>
      </c>
      <c r="Z491" s="4"/>
    </row>
    <row r="492" spans="1:26" ht="23.25">
      <c r="A492" s="4"/>
      <c r="B492" s="57"/>
      <c r="C492" s="57"/>
      <c r="D492" s="57"/>
      <c r="E492" s="57"/>
      <c r="F492" s="57"/>
      <c r="G492" s="57"/>
      <c r="H492" s="57"/>
      <c r="I492" s="64"/>
      <c r="J492" s="53" t="s">
        <v>54</v>
      </c>
      <c r="K492" s="54"/>
      <c r="L492" s="74">
        <f>L507</f>
        <v>733974.9</v>
      </c>
      <c r="M492" s="23">
        <f t="shared" si="33"/>
        <v>19714.300000000003</v>
      </c>
      <c r="N492" s="74">
        <f t="shared" si="33"/>
        <v>315853.19999999995</v>
      </c>
      <c r="O492" s="74">
        <f t="shared" si="33"/>
        <v>577478.9</v>
      </c>
      <c r="P492" s="23">
        <f t="shared" si="33"/>
        <v>0</v>
      </c>
      <c r="Q492" s="23">
        <f>SUM(L492:P492)</f>
        <v>1647021.2999999998</v>
      </c>
      <c r="R492" s="23">
        <f t="shared" si="34"/>
        <v>130310.5</v>
      </c>
      <c r="S492" s="74">
        <f t="shared" si="34"/>
        <v>37651.7</v>
      </c>
      <c r="T492" s="74">
        <f t="shared" si="34"/>
        <v>18373.4</v>
      </c>
      <c r="U492" s="74">
        <f t="shared" si="34"/>
        <v>0</v>
      </c>
      <c r="V492" s="23">
        <f>SUM(R492:U492)</f>
        <v>186335.6</v>
      </c>
      <c r="W492" s="23">
        <f>Q492+V492</f>
        <v>1833356.9</v>
      </c>
      <c r="X492" s="23">
        <f>Q492/W492*100</f>
        <v>89.83637064883547</v>
      </c>
      <c r="Y492" s="23">
        <f>V492/W492*100</f>
        <v>10.163629351164523</v>
      </c>
      <c r="Z492" s="4"/>
    </row>
    <row r="493" spans="1:26" ht="23.25">
      <c r="A493" s="4"/>
      <c r="B493" s="57"/>
      <c r="C493" s="57"/>
      <c r="D493" s="57"/>
      <c r="E493" s="57"/>
      <c r="F493" s="57"/>
      <c r="G493" s="57"/>
      <c r="H493" s="57"/>
      <c r="I493" s="64"/>
      <c r="J493" s="53" t="s">
        <v>55</v>
      </c>
      <c r="K493" s="54"/>
      <c r="L493" s="74">
        <f aca="true" t="shared" si="35" ref="L493:W493">L492/L490*100</f>
        <v>109.6195325388483</v>
      </c>
      <c r="M493" s="23">
        <f t="shared" si="35"/>
        <v>87.62183712382163</v>
      </c>
      <c r="N493" s="74">
        <f t="shared" si="35"/>
        <v>79.25877671961071</v>
      </c>
      <c r="O493" s="74">
        <f t="shared" si="35"/>
        <v>117.04271009072713</v>
      </c>
      <c r="P493" s="23">
        <f t="shared" si="35"/>
        <v>0</v>
      </c>
      <c r="Q493" s="23">
        <f t="shared" si="35"/>
        <v>97.86423429357285</v>
      </c>
      <c r="R493" s="23">
        <f t="shared" si="35"/>
        <v>306.6129411764706</v>
      </c>
      <c r="S493" s="74">
        <f t="shared" si="35"/>
        <v>125.85848996687379</v>
      </c>
      <c r="T493" s="74">
        <f t="shared" si="35"/>
        <v>93.0359973061518</v>
      </c>
      <c r="U493" s="74"/>
      <c r="V493" s="23">
        <f t="shared" si="35"/>
        <v>202.17697467357317</v>
      </c>
      <c r="W493" s="23">
        <f t="shared" si="35"/>
        <v>103.280142677993</v>
      </c>
      <c r="X493" s="23"/>
      <c r="Y493" s="23"/>
      <c r="Z493" s="4"/>
    </row>
    <row r="494" spans="1:26" ht="23.25">
      <c r="A494" s="4"/>
      <c r="B494" s="57"/>
      <c r="C494" s="57"/>
      <c r="D494" s="57"/>
      <c r="E494" s="57"/>
      <c r="F494" s="57"/>
      <c r="G494" s="57"/>
      <c r="H494" s="57"/>
      <c r="I494" s="64"/>
      <c r="J494" s="53" t="s">
        <v>56</v>
      </c>
      <c r="K494" s="54"/>
      <c r="L494" s="74">
        <f>L492/L491*100</f>
        <v>98.11977893686658</v>
      </c>
      <c r="M494" s="23">
        <f>M492/M491*100</f>
        <v>90.34139858858035</v>
      </c>
      <c r="N494" s="74">
        <f aca="true" t="shared" si="36" ref="N494:W494">N492/N491*100</f>
        <v>94.6000213248481</v>
      </c>
      <c r="O494" s="74">
        <f t="shared" si="36"/>
        <v>98.1143849948656</v>
      </c>
      <c r="P494" s="23"/>
      <c r="Q494" s="23">
        <f t="shared" si="36"/>
        <v>97.32318033858455</v>
      </c>
      <c r="R494" s="23">
        <f t="shared" si="36"/>
        <v>90.80333220680308</v>
      </c>
      <c r="S494" s="74">
        <f t="shared" si="36"/>
        <v>88.67820098542586</v>
      </c>
      <c r="T494" s="74">
        <f t="shared" si="36"/>
        <v>98.17000518275904</v>
      </c>
      <c r="U494" s="74"/>
      <c r="V494" s="23">
        <f t="shared" si="36"/>
        <v>91.03609871254702</v>
      </c>
      <c r="W494" s="23">
        <f t="shared" si="36"/>
        <v>96.64481625745933</v>
      </c>
      <c r="X494" s="23"/>
      <c r="Y494" s="23"/>
      <c r="Z494" s="4"/>
    </row>
    <row r="495" spans="1:26" ht="23.25">
      <c r="A495" s="4"/>
      <c r="B495" s="65"/>
      <c r="C495" s="65"/>
      <c r="D495" s="65"/>
      <c r="E495" s="65"/>
      <c r="F495" s="65"/>
      <c r="G495" s="65"/>
      <c r="H495" s="65"/>
      <c r="I495" s="66"/>
      <c r="J495" s="62"/>
      <c r="K495" s="63"/>
      <c r="L495" s="75"/>
      <c r="M495" s="76"/>
      <c r="N495" s="75"/>
      <c r="O495" s="75"/>
      <c r="P495" s="76"/>
      <c r="Q495" s="76"/>
      <c r="R495" s="76"/>
      <c r="S495" s="75"/>
      <c r="T495" s="75"/>
      <c r="U495" s="75"/>
      <c r="V495" s="76"/>
      <c r="W495" s="76"/>
      <c r="X495" s="76"/>
      <c r="Y495" s="76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239</v>
      </c>
      <c r="Z497" s="4"/>
    </row>
    <row r="498" spans="1:26" ht="23.25">
      <c r="A498" s="4"/>
      <c r="B498" s="67" t="s">
        <v>41</v>
      </c>
      <c r="C498" s="68"/>
      <c r="D498" s="68"/>
      <c r="E498" s="68"/>
      <c r="F498" s="68"/>
      <c r="G498" s="68"/>
      <c r="H498" s="69"/>
      <c r="I498" s="10"/>
      <c r="J498" s="11"/>
      <c r="K498" s="12"/>
      <c r="L498" s="13" t="s">
        <v>2</v>
      </c>
      <c r="M498" s="13"/>
      <c r="N498" s="13"/>
      <c r="O498" s="13"/>
      <c r="P498" s="13"/>
      <c r="Q498" s="13"/>
      <c r="R498" s="14" t="s">
        <v>3</v>
      </c>
      <c r="S498" s="13"/>
      <c r="T498" s="13"/>
      <c r="U498" s="13"/>
      <c r="V498" s="15"/>
      <c r="W498" s="13" t="s">
        <v>43</v>
      </c>
      <c r="X498" s="13"/>
      <c r="Y498" s="16"/>
      <c r="Z498" s="4"/>
    </row>
    <row r="499" spans="1:26" ht="23.25">
      <c r="A499" s="4"/>
      <c r="B499" s="17" t="s">
        <v>42</v>
      </c>
      <c r="C499" s="18"/>
      <c r="D499" s="18"/>
      <c r="E499" s="18"/>
      <c r="F499" s="18"/>
      <c r="G499" s="18"/>
      <c r="H499" s="70"/>
      <c r="I499" s="19"/>
      <c r="J499" s="20"/>
      <c r="K499" s="21"/>
      <c r="L499" s="22"/>
      <c r="M499" s="23"/>
      <c r="N499" s="24"/>
      <c r="O499" s="25" t="s">
        <v>4</v>
      </c>
      <c r="P499" s="26"/>
      <c r="Q499" s="27"/>
      <c r="R499" s="28" t="s">
        <v>4</v>
      </c>
      <c r="S499" s="24"/>
      <c r="T499" s="22"/>
      <c r="U499" s="29"/>
      <c r="V499" s="27"/>
      <c r="W499" s="27"/>
      <c r="X499" s="30" t="s">
        <v>5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6</v>
      </c>
      <c r="K500" s="21"/>
      <c r="L500" s="34" t="s">
        <v>7</v>
      </c>
      <c r="M500" s="35" t="s">
        <v>8</v>
      </c>
      <c r="N500" s="36" t="s">
        <v>7</v>
      </c>
      <c r="O500" s="34" t="s">
        <v>9</v>
      </c>
      <c r="P500" s="26" t="s">
        <v>10</v>
      </c>
      <c r="Q500" s="23"/>
      <c r="R500" s="37" t="s">
        <v>9</v>
      </c>
      <c r="S500" s="35" t="s">
        <v>11</v>
      </c>
      <c r="T500" s="34" t="s">
        <v>12</v>
      </c>
      <c r="U500" s="29" t="s">
        <v>13</v>
      </c>
      <c r="V500" s="27"/>
      <c r="W500" s="27"/>
      <c r="X500" s="27"/>
      <c r="Y500" s="35"/>
      <c r="Z500" s="4"/>
    </row>
    <row r="501" spans="1:26" ht="23.25">
      <c r="A501" s="4"/>
      <c r="B501" s="38" t="s">
        <v>32</v>
      </c>
      <c r="C501" s="38" t="s">
        <v>33</v>
      </c>
      <c r="D501" s="38" t="s">
        <v>34</v>
      </c>
      <c r="E501" s="38" t="s">
        <v>35</v>
      </c>
      <c r="F501" s="38" t="s">
        <v>36</v>
      </c>
      <c r="G501" s="38" t="s">
        <v>37</v>
      </c>
      <c r="H501" s="38" t="s">
        <v>40</v>
      </c>
      <c r="I501" s="19"/>
      <c r="J501" s="39"/>
      <c r="K501" s="21"/>
      <c r="L501" s="34" t="s">
        <v>14</v>
      </c>
      <c r="M501" s="35" t="s">
        <v>15</v>
      </c>
      <c r="N501" s="36" t="s">
        <v>16</v>
      </c>
      <c r="O501" s="34" t="s">
        <v>17</v>
      </c>
      <c r="P501" s="26" t="s">
        <v>18</v>
      </c>
      <c r="Q501" s="35" t="s">
        <v>19</v>
      </c>
      <c r="R501" s="37" t="s">
        <v>17</v>
      </c>
      <c r="S501" s="35" t="s">
        <v>20</v>
      </c>
      <c r="T501" s="34" t="s">
        <v>21</v>
      </c>
      <c r="U501" s="29" t="s">
        <v>22</v>
      </c>
      <c r="V501" s="26" t="s">
        <v>19</v>
      </c>
      <c r="W501" s="26" t="s">
        <v>23</v>
      </c>
      <c r="X501" s="26" t="s">
        <v>24</v>
      </c>
      <c r="Y501" s="35" t="s">
        <v>25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26</v>
      </c>
      <c r="P502" s="47"/>
      <c r="Q502" s="48"/>
      <c r="R502" s="49" t="s">
        <v>26</v>
      </c>
      <c r="S502" s="44" t="s">
        <v>27</v>
      </c>
      <c r="T502" s="43"/>
      <c r="U502" s="50" t="s">
        <v>28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4"/>
      <c r="J503" s="53"/>
      <c r="K503" s="54"/>
      <c r="L503" s="22"/>
      <c r="M503" s="23"/>
      <c r="N503" s="24"/>
      <c r="O503" s="3"/>
      <c r="P503" s="27"/>
      <c r="Q503" s="27"/>
      <c r="R503" s="23"/>
      <c r="S503" s="24"/>
      <c r="T503" s="22"/>
      <c r="U503" s="73"/>
      <c r="V503" s="27"/>
      <c r="W503" s="27"/>
      <c r="X503" s="27"/>
      <c r="Y503" s="23"/>
      <c r="Z503" s="4"/>
    </row>
    <row r="504" spans="1:26" ht="23.25">
      <c r="A504" s="4"/>
      <c r="B504" s="51" t="s">
        <v>164</v>
      </c>
      <c r="C504" s="51" t="s">
        <v>167</v>
      </c>
      <c r="D504" s="51"/>
      <c r="E504" s="51"/>
      <c r="F504" s="51"/>
      <c r="G504" s="51"/>
      <c r="H504" s="51"/>
      <c r="I504" s="64"/>
      <c r="J504" s="55" t="s">
        <v>168</v>
      </c>
      <c r="K504" s="56"/>
      <c r="L504" s="74"/>
      <c r="M504" s="74"/>
      <c r="N504" s="74"/>
      <c r="O504" s="74"/>
      <c r="P504" s="74"/>
      <c r="Q504" s="74"/>
      <c r="R504" s="74"/>
      <c r="S504" s="74"/>
      <c r="T504" s="74"/>
      <c r="U504" s="77"/>
      <c r="V504" s="23"/>
      <c r="W504" s="23"/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4"/>
      <c r="J505" s="55" t="s">
        <v>52</v>
      </c>
      <c r="K505" s="56"/>
      <c r="L505" s="74">
        <f aca="true" t="shared" si="37" ref="L505:P507">L513+L621</f>
        <v>669565.8</v>
      </c>
      <c r="M505" s="74">
        <f t="shared" si="37"/>
        <v>22499.300000000003</v>
      </c>
      <c r="N505" s="74">
        <f t="shared" si="37"/>
        <v>398508.8</v>
      </c>
      <c r="O505" s="74">
        <f t="shared" si="37"/>
        <v>493391.6</v>
      </c>
      <c r="P505" s="74">
        <f t="shared" si="37"/>
        <v>99000</v>
      </c>
      <c r="Q505" s="74">
        <f>SUM(L505:P505)</f>
        <v>1682965.5</v>
      </c>
      <c r="R505" s="74">
        <f aca="true" t="shared" si="38" ref="R505:U507">R513+R621</f>
        <v>42500</v>
      </c>
      <c r="S505" s="74">
        <f t="shared" si="38"/>
        <v>29915.9</v>
      </c>
      <c r="T505" s="74">
        <f t="shared" si="38"/>
        <v>19748.7</v>
      </c>
      <c r="U505" s="74">
        <f t="shared" si="38"/>
        <v>0</v>
      </c>
      <c r="V505" s="23">
        <f>SUM(R505:U505)</f>
        <v>92164.59999999999</v>
      </c>
      <c r="W505" s="23">
        <f>Q505+V505</f>
        <v>1775130.1</v>
      </c>
      <c r="X505" s="23">
        <f>Q505/W505*100</f>
        <v>94.80800872003691</v>
      </c>
      <c r="Y505" s="23">
        <f>V505/W505*100</f>
        <v>5.1919912799630845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4"/>
      <c r="J506" s="53" t="s">
        <v>53</v>
      </c>
      <c r="K506" s="54"/>
      <c r="L506" s="74">
        <f t="shared" si="37"/>
        <v>748039.7000000001</v>
      </c>
      <c r="M506" s="74">
        <f t="shared" si="37"/>
        <v>21822</v>
      </c>
      <c r="N506" s="74">
        <f t="shared" si="37"/>
        <v>333882.8</v>
      </c>
      <c r="O506" s="74">
        <f t="shared" si="37"/>
        <v>588577.2</v>
      </c>
      <c r="P506" s="74">
        <f t="shared" si="37"/>
        <v>0</v>
      </c>
      <c r="Q506" s="23">
        <f>SUM(L506:P506)</f>
        <v>1692321.7</v>
      </c>
      <c r="R506" s="74">
        <f t="shared" si="38"/>
        <v>143508.5</v>
      </c>
      <c r="S506" s="74">
        <f t="shared" si="38"/>
        <v>42458.8</v>
      </c>
      <c r="T506" s="74">
        <f t="shared" si="38"/>
        <v>18715.9</v>
      </c>
      <c r="U506" s="74">
        <f t="shared" si="38"/>
        <v>0</v>
      </c>
      <c r="V506" s="23">
        <f>SUM(R506:U506)</f>
        <v>204683.19999999998</v>
      </c>
      <c r="W506" s="23">
        <f>Q506+V506</f>
        <v>1897004.9</v>
      </c>
      <c r="X506" s="23">
        <f>Q506/W506*100</f>
        <v>89.2101912862745</v>
      </c>
      <c r="Y506" s="23">
        <f>V506/W506*100</f>
        <v>10.789808713725515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4"/>
      <c r="J507" s="53" t="s">
        <v>54</v>
      </c>
      <c r="K507" s="54"/>
      <c r="L507" s="74">
        <f t="shared" si="37"/>
        <v>733974.9</v>
      </c>
      <c r="M507" s="23">
        <f t="shared" si="37"/>
        <v>19714.300000000003</v>
      </c>
      <c r="N507" s="74">
        <f t="shared" si="37"/>
        <v>315853.19999999995</v>
      </c>
      <c r="O507" s="74">
        <f t="shared" si="37"/>
        <v>577478.9</v>
      </c>
      <c r="P507" s="23">
        <f t="shared" si="37"/>
        <v>0</v>
      </c>
      <c r="Q507" s="23">
        <f>SUM(L507:P507)</f>
        <v>1647021.2999999998</v>
      </c>
      <c r="R507" s="23">
        <f t="shared" si="38"/>
        <v>130310.5</v>
      </c>
      <c r="S507" s="74">
        <f t="shared" si="38"/>
        <v>37651.7</v>
      </c>
      <c r="T507" s="74">
        <f t="shared" si="38"/>
        <v>18373.4</v>
      </c>
      <c r="U507" s="74">
        <f t="shared" si="38"/>
        <v>0</v>
      </c>
      <c r="V507" s="23">
        <f>SUM(R507:U507)</f>
        <v>186335.6</v>
      </c>
      <c r="W507" s="23">
        <f>Q507+V507</f>
        <v>1833356.9</v>
      </c>
      <c r="X507" s="23">
        <f>Q507/W507*100</f>
        <v>89.83637064883547</v>
      </c>
      <c r="Y507" s="23">
        <f>V507/W507*100</f>
        <v>10.163629351164523</v>
      </c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4"/>
      <c r="J508" s="53" t="s">
        <v>55</v>
      </c>
      <c r="K508" s="54"/>
      <c r="L508" s="74">
        <f aca="true" t="shared" si="39" ref="L508:W508">L507/L505*100</f>
        <v>109.6195325388483</v>
      </c>
      <c r="M508" s="23">
        <f t="shared" si="39"/>
        <v>87.62183712382163</v>
      </c>
      <c r="N508" s="74">
        <f t="shared" si="39"/>
        <v>79.25877671961071</v>
      </c>
      <c r="O508" s="74">
        <f t="shared" si="39"/>
        <v>117.04271009072713</v>
      </c>
      <c r="P508" s="23">
        <f t="shared" si="39"/>
        <v>0</v>
      </c>
      <c r="Q508" s="23">
        <f t="shared" si="39"/>
        <v>97.86423429357285</v>
      </c>
      <c r="R508" s="23">
        <f t="shared" si="39"/>
        <v>306.6129411764706</v>
      </c>
      <c r="S508" s="74">
        <f t="shared" si="39"/>
        <v>125.85848996687379</v>
      </c>
      <c r="T508" s="74">
        <f t="shared" si="39"/>
        <v>93.0359973061518</v>
      </c>
      <c r="U508" s="74"/>
      <c r="V508" s="23">
        <f t="shared" si="39"/>
        <v>202.17697467357317</v>
      </c>
      <c r="W508" s="23">
        <f t="shared" si="39"/>
        <v>103.280142677993</v>
      </c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4"/>
      <c r="J509" s="53" t="s">
        <v>56</v>
      </c>
      <c r="K509" s="54"/>
      <c r="L509" s="74">
        <f>L507/L506*100</f>
        <v>98.11977893686658</v>
      </c>
      <c r="M509" s="23">
        <f>M507/M506*100</f>
        <v>90.34139858858035</v>
      </c>
      <c r="N509" s="74">
        <f aca="true" t="shared" si="40" ref="N509:W509">N507/N506*100</f>
        <v>94.6000213248481</v>
      </c>
      <c r="O509" s="74">
        <f t="shared" si="40"/>
        <v>98.1143849948656</v>
      </c>
      <c r="P509" s="23"/>
      <c r="Q509" s="23">
        <f t="shared" si="40"/>
        <v>97.32318033858455</v>
      </c>
      <c r="R509" s="23">
        <f t="shared" si="40"/>
        <v>90.80333220680308</v>
      </c>
      <c r="S509" s="74">
        <f t="shared" si="40"/>
        <v>88.67820098542586</v>
      </c>
      <c r="T509" s="74">
        <f t="shared" si="40"/>
        <v>98.17000518275904</v>
      </c>
      <c r="U509" s="74"/>
      <c r="V509" s="23">
        <f t="shared" si="40"/>
        <v>91.03609871254702</v>
      </c>
      <c r="W509" s="23">
        <f t="shared" si="40"/>
        <v>96.64481625745933</v>
      </c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4"/>
      <c r="J510" s="53"/>
      <c r="K510" s="54"/>
      <c r="L510" s="74"/>
      <c r="M510" s="23"/>
      <c r="N510" s="74"/>
      <c r="O510" s="74"/>
      <c r="P510" s="23"/>
      <c r="Q510" s="23"/>
      <c r="R510" s="23"/>
      <c r="S510" s="74"/>
      <c r="T510" s="74"/>
      <c r="U510" s="74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 t="s">
        <v>57</v>
      </c>
      <c r="E511" s="51"/>
      <c r="F511" s="51"/>
      <c r="G511" s="51"/>
      <c r="H511" s="51"/>
      <c r="I511" s="64"/>
      <c r="J511" s="53" t="s">
        <v>74</v>
      </c>
      <c r="K511" s="54"/>
      <c r="L511" s="74"/>
      <c r="M511" s="23"/>
      <c r="N511" s="74"/>
      <c r="O511" s="74"/>
      <c r="P511" s="23"/>
      <c r="Q511" s="23"/>
      <c r="R511" s="23"/>
      <c r="S511" s="74"/>
      <c r="T511" s="74"/>
      <c r="U511" s="74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4"/>
      <c r="J512" s="53" t="s">
        <v>59</v>
      </c>
      <c r="K512" s="54"/>
      <c r="L512" s="74"/>
      <c r="M512" s="23"/>
      <c r="N512" s="74"/>
      <c r="O512" s="74"/>
      <c r="P512" s="23"/>
      <c r="Q512" s="23"/>
      <c r="R512" s="23"/>
      <c r="S512" s="74"/>
      <c r="T512" s="74"/>
      <c r="U512" s="74"/>
      <c r="V512" s="23"/>
      <c r="W512" s="23"/>
      <c r="X512" s="23"/>
      <c r="Y512" s="23"/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4"/>
      <c r="J513" s="53" t="s">
        <v>52</v>
      </c>
      <c r="K513" s="54"/>
      <c r="L513" s="74">
        <f aca="true" t="shared" si="41" ref="L513:P515">L521+L551</f>
        <v>45120.4</v>
      </c>
      <c r="M513" s="23">
        <f t="shared" si="41"/>
        <v>507.5</v>
      </c>
      <c r="N513" s="74">
        <f t="shared" si="41"/>
        <v>13079.399999999998</v>
      </c>
      <c r="O513" s="74">
        <f t="shared" si="41"/>
        <v>7900</v>
      </c>
      <c r="P513" s="23">
        <f t="shared" si="41"/>
        <v>0</v>
      </c>
      <c r="Q513" s="23">
        <f>SUM(L513:P513)</f>
        <v>66607.3</v>
      </c>
      <c r="R513" s="23">
        <f aca="true" t="shared" si="42" ref="R513:U515">R521+R551</f>
        <v>0</v>
      </c>
      <c r="S513" s="74">
        <f t="shared" si="42"/>
        <v>0</v>
      </c>
      <c r="T513" s="74">
        <f t="shared" si="42"/>
        <v>0</v>
      </c>
      <c r="U513" s="74">
        <f t="shared" si="42"/>
        <v>0</v>
      </c>
      <c r="V513" s="23">
        <f>SUM(R513:U513)</f>
        <v>0</v>
      </c>
      <c r="W513" s="23">
        <f>Q513+V513</f>
        <v>66607.3</v>
      </c>
      <c r="X513" s="23">
        <f>Q513/W513*100</f>
        <v>100</v>
      </c>
      <c r="Y513" s="23">
        <f>V513/W513*100</f>
        <v>0</v>
      </c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4"/>
      <c r="J514" s="53" t="s">
        <v>53</v>
      </c>
      <c r="K514" s="54"/>
      <c r="L514" s="74">
        <f t="shared" si="41"/>
        <v>59176.299999999996</v>
      </c>
      <c r="M514" s="23">
        <f t="shared" si="41"/>
        <v>395.79999999999995</v>
      </c>
      <c r="N514" s="74">
        <f t="shared" si="41"/>
        <v>10447</v>
      </c>
      <c r="O514" s="74">
        <f t="shared" si="41"/>
        <v>14000.199999999999</v>
      </c>
      <c r="P514" s="23">
        <f t="shared" si="41"/>
        <v>0</v>
      </c>
      <c r="Q514" s="23">
        <f>SUM(L514:P514)</f>
        <v>84019.3</v>
      </c>
      <c r="R514" s="23">
        <f t="shared" si="42"/>
        <v>0</v>
      </c>
      <c r="S514" s="74">
        <f t="shared" si="42"/>
        <v>735</v>
      </c>
      <c r="T514" s="74">
        <f t="shared" si="42"/>
        <v>0</v>
      </c>
      <c r="U514" s="74">
        <f t="shared" si="42"/>
        <v>0</v>
      </c>
      <c r="V514" s="23">
        <f>SUM(R514:U514)</f>
        <v>735</v>
      </c>
      <c r="W514" s="23">
        <f>Q514+V514</f>
        <v>84754.3</v>
      </c>
      <c r="X514" s="23">
        <f>Q514/W514*100</f>
        <v>99.13278736300106</v>
      </c>
      <c r="Y514" s="23">
        <f>V514/W514*100</f>
        <v>0.8672126369989488</v>
      </c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4"/>
      <c r="J515" s="53" t="s">
        <v>54</v>
      </c>
      <c r="K515" s="54"/>
      <c r="L515" s="74">
        <f t="shared" si="41"/>
        <v>57299.4</v>
      </c>
      <c r="M515" s="23">
        <f t="shared" si="41"/>
        <v>377.79999999999995</v>
      </c>
      <c r="N515" s="74">
        <f t="shared" si="41"/>
        <v>10073.7</v>
      </c>
      <c r="O515" s="74">
        <f t="shared" si="41"/>
        <v>13647.8</v>
      </c>
      <c r="P515" s="23">
        <f t="shared" si="41"/>
        <v>0</v>
      </c>
      <c r="Q515" s="23">
        <f>SUM(L515:P515)</f>
        <v>81398.70000000001</v>
      </c>
      <c r="R515" s="23">
        <f t="shared" si="42"/>
        <v>0</v>
      </c>
      <c r="S515" s="74">
        <f t="shared" si="42"/>
        <v>657.6</v>
      </c>
      <c r="T515" s="74">
        <f t="shared" si="42"/>
        <v>0</v>
      </c>
      <c r="U515" s="74">
        <f t="shared" si="42"/>
        <v>0</v>
      </c>
      <c r="V515" s="23">
        <f>SUM(R515:U515)</f>
        <v>657.6</v>
      </c>
      <c r="W515" s="23">
        <f>Q515+V515</f>
        <v>82056.30000000002</v>
      </c>
      <c r="X515" s="23">
        <f>Q515/W515*100</f>
        <v>99.19859901067925</v>
      </c>
      <c r="Y515" s="23">
        <f>V515/W515*100</f>
        <v>0.8014009893207467</v>
      </c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4"/>
      <c r="J516" s="53" t="s">
        <v>55</v>
      </c>
      <c r="K516" s="54"/>
      <c r="L516" s="74">
        <f aca="true" t="shared" si="43" ref="L516:W516">L515/L513*100</f>
        <v>126.99222524623008</v>
      </c>
      <c r="M516" s="23">
        <f t="shared" si="43"/>
        <v>74.44334975369458</v>
      </c>
      <c r="N516" s="74">
        <f t="shared" si="43"/>
        <v>77.01958805449793</v>
      </c>
      <c r="O516" s="74">
        <f t="shared" si="43"/>
        <v>172.75696202531645</v>
      </c>
      <c r="P516" s="23"/>
      <c r="Q516" s="23">
        <f t="shared" si="43"/>
        <v>122.20687522238553</v>
      </c>
      <c r="R516" s="23"/>
      <c r="S516" s="74"/>
      <c r="T516" s="74"/>
      <c r="U516" s="74"/>
      <c r="V516" s="23"/>
      <c r="W516" s="23">
        <f t="shared" si="43"/>
        <v>123.19415439448831</v>
      </c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4"/>
      <c r="J517" s="53" t="s">
        <v>56</v>
      </c>
      <c r="K517" s="54"/>
      <c r="L517" s="74">
        <f>L515/L514*100</f>
        <v>96.82829105570981</v>
      </c>
      <c r="M517" s="23">
        <f>M515/M514*100</f>
        <v>95.4522486104093</v>
      </c>
      <c r="N517" s="74">
        <f aca="true" t="shared" si="44" ref="N517:W517">N515/N514*100</f>
        <v>96.42672537570594</v>
      </c>
      <c r="O517" s="74">
        <f t="shared" si="44"/>
        <v>97.48289310152713</v>
      </c>
      <c r="P517" s="23"/>
      <c r="Q517" s="23">
        <f t="shared" si="44"/>
        <v>96.88095473301969</v>
      </c>
      <c r="R517" s="23"/>
      <c r="S517" s="74">
        <f t="shared" si="44"/>
        <v>89.46938775510205</v>
      </c>
      <c r="T517" s="74"/>
      <c r="U517" s="74"/>
      <c r="V517" s="23">
        <f t="shared" si="44"/>
        <v>89.46938775510205</v>
      </c>
      <c r="W517" s="23">
        <f t="shared" si="44"/>
        <v>96.81668068758755</v>
      </c>
      <c r="X517" s="23"/>
      <c r="Y517" s="23"/>
      <c r="Z517" s="4"/>
    </row>
    <row r="518" spans="1:26" ht="23.25">
      <c r="A518" s="4"/>
      <c r="B518" s="57"/>
      <c r="C518" s="58"/>
      <c r="D518" s="58"/>
      <c r="E518" s="58"/>
      <c r="F518" s="58"/>
      <c r="G518" s="58"/>
      <c r="H518" s="58"/>
      <c r="I518" s="53"/>
      <c r="J518" s="53"/>
      <c r="K518" s="54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 t="s">
        <v>169</v>
      </c>
      <c r="G519" s="51"/>
      <c r="H519" s="51"/>
      <c r="I519" s="64"/>
      <c r="J519" s="53" t="s">
        <v>170</v>
      </c>
      <c r="K519" s="54"/>
      <c r="L519" s="74"/>
      <c r="M519" s="23"/>
      <c r="N519" s="74"/>
      <c r="O519" s="74"/>
      <c r="P519" s="23"/>
      <c r="Q519" s="23"/>
      <c r="R519" s="23"/>
      <c r="S519" s="74"/>
      <c r="T519" s="74"/>
      <c r="U519" s="74"/>
      <c r="V519" s="23"/>
      <c r="W519" s="23"/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4"/>
      <c r="J520" s="53" t="s">
        <v>171</v>
      </c>
      <c r="K520" s="54"/>
      <c r="L520" s="74"/>
      <c r="M520" s="23"/>
      <c r="N520" s="74"/>
      <c r="O520" s="74"/>
      <c r="P520" s="23"/>
      <c r="Q520" s="23"/>
      <c r="R520" s="23"/>
      <c r="S520" s="74"/>
      <c r="T520" s="74"/>
      <c r="U520" s="74"/>
      <c r="V520" s="23"/>
      <c r="W520" s="23"/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4"/>
      <c r="J521" s="53" t="s">
        <v>52</v>
      </c>
      <c r="K521" s="54"/>
      <c r="L521" s="74">
        <f>L528</f>
        <v>6500</v>
      </c>
      <c r="M521" s="23">
        <f aca="true" t="shared" si="45" ref="M521:P523">M528</f>
        <v>134.1</v>
      </c>
      <c r="N521" s="74">
        <f t="shared" si="45"/>
        <v>790.8</v>
      </c>
      <c r="O521" s="74">
        <f t="shared" si="45"/>
        <v>0</v>
      </c>
      <c r="P521" s="23">
        <f t="shared" si="45"/>
        <v>0</v>
      </c>
      <c r="Q521" s="23">
        <f>SUM(L521:P521)</f>
        <v>7424.900000000001</v>
      </c>
      <c r="R521" s="23">
        <f aca="true" t="shared" si="46" ref="R521:U523">R528</f>
        <v>0</v>
      </c>
      <c r="S521" s="74">
        <f t="shared" si="46"/>
        <v>0</v>
      </c>
      <c r="T521" s="74">
        <f t="shared" si="46"/>
        <v>0</v>
      </c>
      <c r="U521" s="74">
        <f t="shared" si="46"/>
        <v>0</v>
      </c>
      <c r="V521" s="23">
        <f>SUM(R521:U521)</f>
        <v>0</v>
      </c>
      <c r="W521" s="23">
        <f>Q521+V521</f>
        <v>7424.900000000001</v>
      </c>
      <c r="X521" s="23">
        <f>Q521/W521*100</f>
        <v>100</v>
      </c>
      <c r="Y521" s="23">
        <f>V521/W521*100</f>
        <v>0</v>
      </c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4"/>
      <c r="J522" s="53" t="s">
        <v>53</v>
      </c>
      <c r="K522" s="54"/>
      <c r="L522" s="74">
        <f>L529</f>
        <v>9430.6</v>
      </c>
      <c r="M522" s="23">
        <f t="shared" si="45"/>
        <v>87.1</v>
      </c>
      <c r="N522" s="74">
        <f t="shared" si="45"/>
        <v>364.5</v>
      </c>
      <c r="O522" s="74">
        <f t="shared" si="45"/>
        <v>0</v>
      </c>
      <c r="P522" s="23">
        <f t="shared" si="45"/>
        <v>0</v>
      </c>
      <c r="Q522" s="23">
        <f>SUM(L522:P522)</f>
        <v>9882.2</v>
      </c>
      <c r="R522" s="23">
        <f t="shared" si="46"/>
        <v>0</v>
      </c>
      <c r="S522" s="74">
        <f t="shared" si="46"/>
        <v>0</v>
      </c>
      <c r="T522" s="74">
        <f t="shared" si="46"/>
        <v>0</v>
      </c>
      <c r="U522" s="74">
        <f t="shared" si="46"/>
        <v>0</v>
      </c>
      <c r="V522" s="23">
        <f>SUM(R522:U522)</f>
        <v>0</v>
      </c>
      <c r="W522" s="23">
        <f>Q522+V522</f>
        <v>9882.2</v>
      </c>
      <c r="X522" s="23">
        <f>Q522/W522*100</f>
        <v>100</v>
      </c>
      <c r="Y522" s="23">
        <f>V522/W522*100</f>
        <v>0</v>
      </c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4"/>
      <c r="J523" s="53" t="s">
        <v>54</v>
      </c>
      <c r="K523" s="54"/>
      <c r="L523" s="74">
        <f>L530</f>
        <v>9301.9</v>
      </c>
      <c r="M523" s="23">
        <f t="shared" si="45"/>
        <v>84.1</v>
      </c>
      <c r="N523" s="74">
        <f t="shared" si="45"/>
        <v>330.1</v>
      </c>
      <c r="O523" s="74">
        <f t="shared" si="45"/>
        <v>0</v>
      </c>
      <c r="P523" s="23">
        <f t="shared" si="45"/>
        <v>0</v>
      </c>
      <c r="Q523" s="23">
        <f>SUM(L523:P523)</f>
        <v>9716.1</v>
      </c>
      <c r="R523" s="23">
        <f t="shared" si="46"/>
        <v>0</v>
      </c>
      <c r="S523" s="74">
        <f t="shared" si="46"/>
        <v>0</v>
      </c>
      <c r="T523" s="74">
        <f t="shared" si="46"/>
        <v>0</v>
      </c>
      <c r="U523" s="74">
        <f t="shared" si="46"/>
        <v>0</v>
      </c>
      <c r="V523" s="23">
        <f>SUM(R523:U523)</f>
        <v>0</v>
      </c>
      <c r="W523" s="23">
        <f>Q523+V523</f>
        <v>9716.1</v>
      </c>
      <c r="X523" s="23">
        <f>Q523/W523*100</f>
        <v>100</v>
      </c>
      <c r="Y523" s="23">
        <f>V523/W523*100</f>
        <v>0</v>
      </c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4"/>
      <c r="J524" s="53" t="s">
        <v>55</v>
      </c>
      <c r="K524" s="54"/>
      <c r="L524" s="74">
        <f>L523/L521*100</f>
        <v>143.10615384615383</v>
      </c>
      <c r="M524" s="23">
        <f>M523/M521*100</f>
        <v>62.71439224459358</v>
      </c>
      <c r="N524" s="74">
        <f>N523/N521*100</f>
        <v>41.74253920080931</v>
      </c>
      <c r="O524" s="74"/>
      <c r="P524" s="23"/>
      <c r="Q524" s="23">
        <f>Q523/Q521*100</f>
        <v>130.85832805829034</v>
      </c>
      <c r="R524" s="23"/>
      <c r="S524" s="74"/>
      <c r="T524" s="74"/>
      <c r="U524" s="74"/>
      <c r="V524" s="23"/>
      <c r="W524" s="23">
        <f>W523/W521*100</f>
        <v>130.85832805829034</v>
      </c>
      <c r="X524" s="23"/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4"/>
      <c r="J525" s="53" t="s">
        <v>56</v>
      </c>
      <c r="K525" s="54"/>
      <c r="L525" s="74">
        <f>L523/L522*100</f>
        <v>98.63529361864568</v>
      </c>
      <c r="M525" s="23">
        <f>M523/M522*100</f>
        <v>96.5556831228473</v>
      </c>
      <c r="N525" s="74">
        <f>N523/N522*100</f>
        <v>90.56241426611797</v>
      </c>
      <c r="O525" s="74"/>
      <c r="P525" s="23"/>
      <c r="Q525" s="23">
        <f>Q523/Q522*100</f>
        <v>98.31920017809799</v>
      </c>
      <c r="R525" s="23"/>
      <c r="S525" s="74"/>
      <c r="T525" s="74"/>
      <c r="U525" s="74"/>
      <c r="V525" s="23"/>
      <c r="W525" s="23">
        <f>W523/W522*100</f>
        <v>98.31920017809799</v>
      </c>
      <c r="X525" s="23"/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4"/>
      <c r="J526" s="53"/>
      <c r="K526" s="54"/>
      <c r="L526" s="74"/>
      <c r="M526" s="23"/>
      <c r="N526" s="74"/>
      <c r="O526" s="74"/>
      <c r="P526" s="23"/>
      <c r="Q526" s="23"/>
      <c r="R526" s="23"/>
      <c r="S526" s="74"/>
      <c r="T526" s="74"/>
      <c r="U526" s="74"/>
      <c r="V526" s="23"/>
      <c r="W526" s="23"/>
      <c r="X526" s="23"/>
      <c r="Y526" s="23"/>
      <c r="Z526" s="4"/>
    </row>
    <row r="527" spans="1:26" ht="23.25">
      <c r="A527" s="4"/>
      <c r="B527" s="57"/>
      <c r="C527" s="58"/>
      <c r="D527" s="58"/>
      <c r="E527" s="58"/>
      <c r="F527" s="58"/>
      <c r="G527" s="58" t="s">
        <v>63</v>
      </c>
      <c r="H527" s="58"/>
      <c r="I527" s="53"/>
      <c r="J527" s="53" t="s">
        <v>64</v>
      </c>
      <c r="K527" s="54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4"/>
      <c r="J528" s="53" t="s">
        <v>52</v>
      </c>
      <c r="K528" s="54"/>
      <c r="L528" s="74">
        <f>L535</f>
        <v>6500</v>
      </c>
      <c r="M528" s="23">
        <f aca="true" t="shared" si="47" ref="M528:P530">M535</f>
        <v>134.1</v>
      </c>
      <c r="N528" s="74">
        <f t="shared" si="47"/>
        <v>790.8</v>
      </c>
      <c r="O528" s="74">
        <f t="shared" si="47"/>
        <v>0</v>
      </c>
      <c r="P528" s="23">
        <f t="shared" si="47"/>
        <v>0</v>
      </c>
      <c r="Q528" s="23">
        <f>SUM(L528:P528)</f>
        <v>7424.900000000001</v>
      </c>
      <c r="R528" s="23">
        <f aca="true" t="shared" si="48" ref="R528:U530">R535</f>
        <v>0</v>
      </c>
      <c r="S528" s="74">
        <f t="shared" si="48"/>
        <v>0</v>
      </c>
      <c r="T528" s="74">
        <f t="shared" si="48"/>
        <v>0</v>
      </c>
      <c r="U528" s="74">
        <f t="shared" si="48"/>
        <v>0</v>
      </c>
      <c r="V528" s="23">
        <f>SUM(R528:U528)</f>
        <v>0</v>
      </c>
      <c r="W528" s="23">
        <f>Q528+V528</f>
        <v>7424.900000000001</v>
      </c>
      <c r="X528" s="23">
        <f>Q528/W528*100</f>
        <v>100</v>
      </c>
      <c r="Y528" s="23">
        <f>V528/W528*100</f>
        <v>0</v>
      </c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4"/>
      <c r="J529" s="53" t="s">
        <v>53</v>
      </c>
      <c r="K529" s="54"/>
      <c r="L529" s="74">
        <f>L536</f>
        <v>9430.6</v>
      </c>
      <c r="M529" s="23">
        <f t="shared" si="47"/>
        <v>87.1</v>
      </c>
      <c r="N529" s="74">
        <f t="shared" si="47"/>
        <v>364.5</v>
      </c>
      <c r="O529" s="74">
        <f t="shared" si="47"/>
        <v>0</v>
      </c>
      <c r="P529" s="23">
        <f t="shared" si="47"/>
        <v>0</v>
      </c>
      <c r="Q529" s="23">
        <f>SUM(L529:P529)</f>
        <v>9882.2</v>
      </c>
      <c r="R529" s="23">
        <f t="shared" si="48"/>
        <v>0</v>
      </c>
      <c r="S529" s="74">
        <f t="shared" si="48"/>
        <v>0</v>
      </c>
      <c r="T529" s="74">
        <f t="shared" si="48"/>
        <v>0</v>
      </c>
      <c r="U529" s="74">
        <f t="shared" si="48"/>
        <v>0</v>
      </c>
      <c r="V529" s="23">
        <f>SUM(R529:U529)</f>
        <v>0</v>
      </c>
      <c r="W529" s="23">
        <f>Q529+V529</f>
        <v>9882.2</v>
      </c>
      <c r="X529" s="23">
        <f>Q529/W529*100</f>
        <v>100</v>
      </c>
      <c r="Y529" s="23">
        <f>V529/W529*100</f>
        <v>0</v>
      </c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4"/>
      <c r="J530" s="53" t="s">
        <v>54</v>
      </c>
      <c r="K530" s="54"/>
      <c r="L530" s="74">
        <f>L537</f>
        <v>9301.9</v>
      </c>
      <c r="M530" s="23">
        <f t="shared" si="47"/>
        <v>84.1</v>
      </c>
      <c r="N530" s="74">
        <f t="shared" si="47"/>
        <v>330.1</v>
      </c>
      <c r="O530" s="74">
        <f t="shared" si="47"/>
        <v>0</v>
      </c>
      <c r="P530" s="23">
        <f t="shared" si="47"/>
        <v>0</v>
      </c>
      <c r="Q530" s="23">
        <f>SUM(L530:P530)</f>
        <v>9716.1</v>
      </c>
      <c r="R530" s="23">
        <f t="shared" si="48"/>
        <v>0</v>
      </c>
      <c r="S530" s="74">
        <f t="shared" si="48"/>
        <v>0</v>
      </c>
      <c r="T530" s="74">
        <f t="shared" si="48"/>
        <v>0</v>
      </c>
      <c r="U530" s="74">
        <f t="shared" si="48"/>
        <v>0</v>
      </c>
      <c r="V530" s="23">
        <f>SUM(R530:U530)</f>
        <v>0</v>
      </c>
      <c r="W530" s="23">
        <f>Q530+V530</f>
        <v>9716.1</v>
      </c>
      <c r="X530" s="23">
        <f>Q530/W530*100</f>
        <v>100</v>
      </c>
      <c r="Y530" s="23">
        <f>V530/W530*100</f>
        <v>0</v>
      </c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4"/>
      <c r="J531" s="53" t="s">
        <v>55</v>
      </c>
      <c r="K531" s="54"/>
      <c r="L531" s="74">
        <f>L530/L528*100</f>
        <v>143.10615384615383</v>
      </c>
      <c r="M531" s="23">
        <f>M530/M528*100</f>
        <v>62.71439224459358</v>
      </c>
      <c r="N531" s="74">
        <f>N530/N528*100</f>
        <v>41.74253920080931</v>
      </c>
      <c r="O531" s="74"/>
      <c r="P531" s="23"/>
      <c r="Q531" s="23">
        <f>Q530/Q528*100</f>
        <v>130.85832805829034</v>
      </c>
      <c r="R531" s="23"/>
      <c r="S531" s="74"/>
      <c r="T531" s="74"/>
      <c r="U531" s="74"/>
      <c r="V531" s="23"/>
      <c r="W531" s="23">
        <f>W530/W528*100</f>
        <v>130.85832805829034</v>
      </c>
      <c r="X531" s="23"/>
      <c r="Y531" s="23"/>
      <c r="Z531" s="4"/>
    </row>
    <row r="532" spans="1:26" ht="23.25">
      <c r="A532" s="4"/>
      <c r="B532" s="57"/>
      <c r="C532" s="57"/>
      <c r="D532" s="57"/>
      <c r="E532" s="57"/>
      <c r="F532" s="57"/>
      <c r="G532" s="57"/>
      <c r="H532" s="57"/>
      <c r="I532" s="64"/>
      <c r="J532" s="53" t="s">
        <v>56</v>
      </c>
      <c r="K532" s="54"/>
      <c r="L532" s="74">
        <f>L530/L529*100</f>
        <v>98.63529361864568</v>
      </c>
      <c r="M532" s="23">
        <f>M530/M529*100</f>
        <v>96.5556831228473</v>
      </c>
      <c r="N532" s="74">
        <f>N530/N529*100</f>
        <v>90.56241426611797</v>
      </c>
      <c r="O532" s="74"/>
      <c r="P532" s="23"/>
      <c r="Q532" s="23">
        <f>Q530/Q529*100</f>
        <v>98.31920017809799</v>
      </c>
      <c r="R532" s="23"/>
      <c r="S532" s="74"/>
      <c r="T532" s="74"/>
      <c r="U532" s="74"/>
      <c r="V532" s="23"/>
      <c r="W532" s="23">
        <f>W530/W529*100</f>
        <v>98.31920017809799</v>
      </c>
      <c r="X532" s="23"/>
      <c r="Y532" s="23"/>
      <c r="Z532" s="4"/>
    </row>
    <row r="533" spans="1:26" ht="23.25">
      <c r="A533" s="4"/>
      <c r="B533" s="57"/>
      <c r="C533" s="58"/>
      <c r="D533" s="58"/>
      <c r="E533" s="58"/>
      <c r="F533" s="58"/>
      <c r="G533" s="58"/>
      <c r="H533" s="58"/>
      <c r="I533" s="53"/>
      <c r="J533" s="53"/>
      <c r="K533" s="54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4"/>
    </row>
    <row r="534" spans="1:26" ht="23.25">
      <c r="A534" s="4"/>
      <c r="B534" s="57"/>
      <c r="C534" s="57"/>
      <c r="D534" s="57"/>
      <c r="E534" s="57"/>
      <c r="F534" s="57"/>
      <c r="G534" s="57"/>
      <c r="H534" s="57" t="s">
        <v>77</v>
      </c>
      <c r="I534" s="64"/>
      <c r="J534" s="53" t="s">
        <v>78</v>
      </c>
      <c r="K534" s="54"/>
      <c r="L534" s="74"/>
      <c r="M534" s="23"/>
      <c r="N534" s="74"/>
      <c r="O534" s="74"/>
      <c r="P534" s="23"/>
      <c r="Q534" s="23"/>
      <c r="R534" s="23"/>
      <c r="S534" s="74"/>
      <c r="T534" s="74"/>
      <c r="U534" s="74"/>
      <c r="V534" s="23"/>
      <c r="W534" s="23"/>
      <c r="X534" s="23"/>
      <c r="Y534" s="23"/>
      <c r="Z534" s="4"/>
    </row>
    <row r="535" spans="1:26" ht="23.25">
      <c r="A535" s="4"/>
      <c r="B535" s="57"/>
      <c r="C535" s="57"/>
      <c r="D535" s="57"/>
      <c r="E535" s="57"/>
      <c r="F535" s="57"/>
      <c r="G535" s="57"/>
      <c r="H535" s="57"/>
      <c r="I535" s="64"/>
      <c r="J535" s="53" t="s">
        <v>52</v>
      </c>
      <c r="K535" s="54"/>
      <c r="L535" s="74">
        <v>6500</v>
      </c>
      <c r="M535" s="23">
        <v>134.1</v>
      </c>
      <c r="N535" s="74">
        <v>790.8</v>
      </c>
      <c r="O535" s="74"/>
      <c r="P535" s="23"/>
      <c r="Q535" s="23">
        <f>SUM(L535:P535)</f>
        <v>7424.900000000001</v>
      </c>
      <c r="R535" s="23"/>
      <c r="S535" s="74"/>
      <c r="T535" s="74"/>
      <c r="U535" s="74"/>
      <c r="V535" s="23">
        <f>SUM(R535:U535)</f>
        <v>0</v>
      </c>
      <c r="W535" s="23">
        <f>Q535+V535</f>
        <v>7424.900000000001</v>
      </c>
      <c r="X535" s="23">
        <f>Q535/W535*100</f>
        <v>100</v>
      </c>
      <c r="Y535" s="23">
        <f>V535/W535*100</f>
        <v>0</v>
      </c>
      <c r="Z535" s="4"/>
    </row>
    <row r="536" spans="1:26" ht="23.25">
      <c r="A536" s="4"/>
      <c r="B536" s="57"/>
      <c r="C536" s="57"/>
      <c r="D536" s="57"/>
      <c r="E536" s="57"/>
      <c r="F536" s="57"/>
      <c r="G536" s="57"/>
      <c r="H536" s="57"/>
      <c r="I536" s="64"/>
      <c r="J536" s="53" t="s">
        <v>53</v>
      </c>
      <c r="K536" s="54"/>
      <c r="L536" s="74">
        <v>9430.6</v>
      </c>
      <c r="M536" s="23">
        <v>87.1</v>
      </c>
      <c r="N536" s="74">
        <v>364.5</v>
      </c>
      <c r="O536" s="74"/>
      <c r="P536" s="23"/>
      <c r="Q536" s="23">
        <f>SUM(L536:P536)</f>
        <v>9882.2</v>
      </c>
      <c r="R536" s="23"/>
      <c r="S536" s="74"/>
      <c r="T536" s="74"/>
      <c r="U536" s="74"/>
      <c r="V536" s="23">
        <f>SUM(R536:U536)</f>
        <v>0</v>
      </c>
      <c r="W536" s="23">
        <f>Q536+V536</f>
        <v>9882.2</v>
      </c>
      <c r="X536" s="23">
        <f>Q536/W536*100</f>
        <v>100</v>
      </c>
      <c r="Y536" s="23">
        <f>V536/W536*100</f>
        <v>0</v>
      </c>
      <c r="Z536" s="4"/>
    </row>
    <row r="537" spans="1:26" ht="23.25">
      <c r="A537" s="4"/>
      <c r="B537" s="57"/>
      <c r="C537" s="57"/>
      <c r="D537" s="57"/>
      <c r="E537" s="57"/>
      <c r="F537" s="57"/>
      <c r="G537" s="57"/>
      <c r="H537" s="57"/>
      <c r="I537" s="64"/>
      <c r="J537" s="53" t="s">
        <v>54</v>
      </c>
      <c r="K537" s="54"/>
      <c r="L537" s="74">
        <v>9301.9</v>
      </c>
      <c r="M537" s="23">
        <v>84.1</v>
      </c>
      <c r="N537" s="74">
        <v>330.1</v>
      </c>
      <c r="O537" s="74"/>
      <c r="P537" s="23"/>
      <c r="Q537" s="23">
        <f>SUM(L537:P537)</f>
        <v>9716.1</v>
      </c>
      <c r="R537" s="23"/>
      <c r="S537" s="74"/>
      <c r="T537" s="74"/>
      <c r="U537" s="74"/>
      <c r="V537" s="23">
        <f>SUM(R537:U537)</f>
        <v>0</v>
      </c>
      <c r="W537" s="23">
        <f>Q537+V537</f>
        <v>9716.1</v>
      </c>
      <c r="X537" s="23">
        <f>Q537/W537*100</f>
        <v>100</v>
      </c>
      <c r="Y537" s="23">
        <f>V537/W537*100</f>
        <v>0</v>
      </c>
      <c r="Z537" s="4"/>
    </row>
    <row r="538" spans="1:26" ht="23.25">
      <c r="A538" s="4"/>
      <c r="B538" s="57"/>
      <c r="C538" s="57"/>
      <c r="D538" s="57"/>
      <c r="E538" s="57"/>
      <c r="F538" s="57"/>
      <c r="G538" s="57"/>
      <c r="H538" s="57"/>
      <c r="I538" s="64"/>
      <c r="J538" s="53" t="s">
        <v>55</v>
      </c>
      <c r="K538" s="54"/>
      <c r="L538" s="74">
        <f>L537/L535*100</f>
        <v>143.10615384615383</v>
      </c>
      <c r="M538" s="23">
        <f>M537/M535*100</f>
        <v>62.71439224459358</v>
      </c>
      <c r="N538" s="74">
        <f>N537/N535*100</f>
        <v>41.74253920080931</v>
      </c>
      <c r="O538" s="74"/>
      <c r="P538" s="23"/>
      <c r="Q538" s="23">
        <f>Q537/Q535*100</f>
        <v>130.85832805829034</v>
      </c>
      <c r="R538" s="23"/>
      <c r="S538" s="74"/>
      <c r="T538" s="74"/>
      <c r="U538" s="74"/>
      <c r="V538" s="23"/>
      <c r="W538" s="23">
        <f>W537/W535*100</f>
        <v>130.85832805829034</v>
      </c>
      <c r="X538" s="23"/>
      <c r="Y538" s="23"/>
      <c r="Z538" s="4"/>
    </row>
    <row r="539" spans="1:26" ht="23.25">
      <c r="A539" s="4"/>
      <c r="B539" s="57"/>
      <c r="C539" s="57"/>
      <c r="D539" s="57"/>
      <c r="E539" s="57"/>
      <c r="F539" s="57"/>
      <c r="G539" s="57"/>
      <c r="H539" s="57"/>
      <c r="I539" s="64"/>
      <c r="J539" s="53" t="s">
        <v>56</v>
      </c>
      <c r="K539" s="54"/>
      <c r="L539" s="74">
        <f>L537/L536*100</f>
        <v>98.63529361864568</v>
      </c>
      <c r="M539" s="23">
        <f>M537/M536*100</f>
        <v>96.5556831228473</v>
      </c>
      <c r="N539" s="74">
        <f>N537/N536*100</f>
        <v>90.56241426611797</v>
      </c>
      <c r="O539" s="74"/>
      <c r="P539" s="23"/>
      <c r="Q539" s="23">
        <f>Q537/Q536*100</f>
        <v>98.31920017809799</v>
      </c>
      <c r="R539" s="23"/>
      <c r="S539" s="74"/>
      <c r="T539" s="74"/>
      <c r="U539" s="74"/>
      <c r="V539" s="23"/>
      <c r="W539" s="23">
        <f>W537/W536*100</f>
        <v>98.31920017809799</v>
      </c>
      <c r="X539" s="23"/>
      <c r="Y539" s="23"/>
      <c r="Z539" s="4"/>
    </row>
    <row r="540" spans="1:26" ht="23.25">
      <c r="A540" s="4"/>
      <c r="B540" s="65"/>
      <c r="C540" s="65"/>
      <c r="D540" s="65"/>
      <c r="E540" s="65"/>
      <c r="F540" s="65"/>
      <c r="G540" s="65"/>
      <c r="H540" s="65"/>
      <c r="I540" s="66"/>
      <c r="J540" s="62"/>
      <c r="K540" s="63"/>
      <c r="L540" s="75"/>
      <c r="M540" s="76"/>
      <c r="N540" s="75"/>
      <c r="O540" s="75"/>
      <c r="P540" s="76"/>
      <c r="Q540" s="76"/>
      <c r="R540" s="76"/>
      <c r="S540" s="75"/>
      <c r="T540" s="75"/>
      <c r="U540" s="75"/>
      <c r="V540" s="76"/>
      <c r="W540" s="76"/>
      <c r="X540" s="76"/>
      <c r="Y540" s="76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240</v>
      </c>
      <c r="Z542" s="4"/>
    </row>
    <row r="543" spans="1:26" ht="23.25">
      <c r="A543" s="4"/>
      <c r="B543" s="67" t="s">
        <v>41</v>
      </c>
      <c r="C543" s="68"/>
      <c r="D543" s="68"/>
      <c r="E543" s="68"/>
      <c r="F543" s="68"/>
      <c r="G543" s="68"/>
      <c r="H543" s="69"/>
      <c r="I543" s="10"/>
      <c r="J543" s="11"/>
      <c r="K543" s="12"/>
      <c r="L543" s="13" t="s">
        <v>2</v>
      </c>
      <c r="M543" s="13"/>
      <c r="N543" s="13"/>
      <c r="O543" s="13"/>
      <c r="P543" s="13"/>
      <c r="Q543" s="13"/>
      <c r="R543" s="14" t="s">
        <v>3</v>
      </c>
      <c r="S543" s="13"/>
      <c r="T543" s="13"/>
      <c r="U543" s="13"/>
      <c r="V543" s="15"/>
      <c r="W543" s="13" t="s">
        <v>43</v>
      </c>
      <c r="X543" s="13"/>
      <c r="Y543" s="16"/>
      <c r="Z543" s="4"/>
    </row>
    <row r="544" spans="1:26" ht="23.25">
      <c r="A544" s="4"/>
      <c r="B544" s="17" t="s">
        <v>42</v>
      </c>
      <c r="C544" s="18"/>
      <c r="D544" s="18"/>
      <c r="E544" s="18"/>
      <c r="F544" s="18"/>
      <c r="G544" s="18"/>
      <c r="H544" s="70"/>
      <c r="I544" s="19"/>
      <c r="J544" s="20"/>
      <c r="K544" s="21"/>
      <c r="L544" s="22"/>
      <c r="M544" s="23"/>
      <c r="N544" s="24"/>
      <c r="O544" s="25" t="s">
        <v>4</v>
      </c>
      <c r="P544" s="26"/>
      <c r="Q544" s="27"/>
      <c r="R544" s="28" t="s">
        <v>4</v>
      </c>
      <c r="S544" s="24"/>
      <c r="T544" s="22"/>
      <c r="U544" s="29"/>
      <c r="V544" s="27"/>
      <c r="W544" s="27"/>
      <c r="X544" s="30" t="s">
        <v>5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6</v>
      </c>
      <c r="K545" s="21"/>
      <c r="L545" s="34" t="s">
        <v>7</v>
      </c>
      <c r="M545" s="35" t="s">
        <v>8</v>
      </c>
      <c r="N545" s="36" t="s">
        <v>7</v>
      </c>
      <c r="O545" s="34" t="s">
        <v>9</v>
      </c>
      <c r="P545" s="26" t="s">
        <v>10</v>
      </c>
      <c r="Q545" s="23"/>
      <c r="R545" s="37" t="s">
        <v>9</v>
      </c>
      <c r="S545" s="35" t="s">
        <v>11</v>
      </c>
      <c r="T545" s="34" t="s">
        <v>12</v>
      </c>
      <c r="U545" s="29" t="s">
        <v>13</v>
      </c>
      <c r="V545" s="27"/>
      <c r="W545" s="27"/>
      <c r="X545" s="27"/>
      <c r="Y545" s="35"/>
      <c r="Z545" s="4"/>
    </row>
    <row r="546" spans="1:26" ht="23.25">
      <c r="A546" s="4"/>
      <c r="B546" s="38" t="s">
        <v>32</v>
      </c>
      <c r="C546" s="38" t="s">
        <v>33</v>
      </c>
      <c r="D546" s="38" t="s">
        <v>34</v>
      </c>
      <c r="E546" s="38" t="s">
        <v>35</v>
      </c>
      <c r="F546" s="38" t="s">
        <v>36</v>
      </c>
      <c r="G546" s="38" t="s">
        <v>37</v>
      </c>
      <c r="H546" s="38" t="s">
        <v>40</v>
      </c>
      <c r="I546" s="19"/>
      <c r="J546" s="39"/>
      <c r="K546" s="21"/>
      <c r="L546" s="34" t="s">
        <v>14</v>
      </c>
      <c r="M546" s="35" t="s">
        <v>15</v>
      </c>
      <c r="N546" s="36" t="s">
        <v>16</v>
      </c>
      <c r="O546" s="34" t="s">
        <v>17</v>
      </c>
      <c r="P546" s="26" t="s">
        <v>18</v>
      </c>
      <c r="Q546" s="35" t="s">
        <v>19</v>
      </c>
      <c r="R546" s="37" t="s">
        <v>17</v>
      </c>
      <c r="S546" s="35" t="s">
        <v>20</v>
      </c>
      <c r="T546" s="34" t="s">
        <v>21</v>
      </c>
      <c r="U546" s="29" t="s">
        <v>22</v>
      </c>
      <c r="V546" s="26" t="s">
        <v>19</v>
      </c>
      <c r="W546" s="26" t="s">
        <v>23</v>
      </c>
      <c r="X546" s="26" t="s">
        <v>24</v>
      </c>
      <c r="Y546" s="35" t="s">
        <v>25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26</v>
      </c>
      <c r="P547" s="47"/>
      <c r="Q547" s="48"/>
      <c r="R547" s="49" t="s">
        <v>26</v>
      </c>
      <c r="S547" s="44" t="s">
        <v>27</v>
      </c>
      <c r="T547" s="43"/>
      <c r="U547" s="50" t="s">
        <v>28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4"/>
      <c r="J548" s="53"/>
      <c r="K548" s="54"/>
      <c r="L548" s="22"/>
      <c r="M548" s="23"/>
      <c r="N548" s="24"/>
      <c r="O548" s="3"/>
      <c r="P548" s="27"/>
      <c r="Q548" s="27"/>
      <c r="R548" s="23"/>
      <c r="S548" s="24"/>
      <c r="T548" s="22"/>
      <c r="U548" s="73"/>
      <c r="V548" s="27"/>
      <c r="W548" s="27"/>
      <c r="X548" s="27"/>
      <c r="Y548" s="23"/>
      <c r="Z548" s="4"/>
    </row>
    <row r="549" spans="1:26" ht="23.25">
      <c r="A549" s="4"/>
      <c r="B549" s="51" t="s">
        <v>164</v>
      </c>
      <c r="C549" s="51" t="s">
        <v>167</v>
      </c>
      <c r="D549" s="51" t="s">
        <v>57</v>
      </c>
      <c r="E549" s="51"/>
      <c r="F549" s="51" t="s">
        <v>172</v>
      </c>
      <c r="G549" s="51"/>
      <c r="H549" s="51"/>
      <c r="I549" s="64"/>
      <c r="J549" s="55" t="s">
        <v>173</v>
      </c>
      <c r="K549" s="56"/>
      <c r="L549" s="74"/>
      <c r="M549" s="74"/>
      <c r="N549" s="74"/>
      <c r="O549" s="74"/>
      <c r="P549" s="74"/>
      <c r="Q549" s="74"/>
      <c r="R549" s="74"/>
      <c r="S549" s="74"/>
      <c r="T549" s="74"/>
      <c r="U549" s="77"/>
      <c r="V549" s="23"/>
      <c r="W549" s="23"/>
      <c r="X549" s="23"/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4"/>
      <c r="J550" s="55" t="s">
        <v>174</v>
      </c>
      <c r="K550" s="56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23"/>
      <c r="W550" s="23"/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4"/>
      <c r="J551" s="53" t="s">
        <v>52</v>
      </c>
      <c r="K551" s="54"/>
      <c r="L551" s="74">
        <f>L558</f>
        <v>38620.4</v>
      </c>
      <c r="M551" s="74">
        <f aca="true" t="shared" si="49" ref="M551:P553">M558</f>
        <v>373.40000000000003</v>
      </c>
      <c r="N551" s="74">
        <f t="shared" si="49"/>
        <v>12288.599999999999</v>
      </c>
      <c r="O551" s="74">
        <f t="shared" si="49"/>
        <v>7900</v>
      </c>
      <c r="P551" s="74">
        <f t="shared" si="49"/>
        <v>0</v>
      </c>
      <c r="Q551" s="23">
        <f>SUM(L551:P551)</f>
        <v>59182.4</v>
      </c>
      <c r="R551" s="74">
        <f aca="true" t="shared" si="50" ref="R551:U553">R558</f>
        <v>0</v>
      </c>
      <c r="S551" s="74">
        <f t="shared" si="50"/>
        <v>0</v>
      </c>
      <c r="T551" s="74">
        <f t="shared" si="50"/>
        <v>0</v>
      </c>
      <c r="U551" s="74">
        <f t="shared" si="50"/>
        <v>0</v>
      </c>
      <c r="V551" s="23">
        <f>SUM(R551:U551)</f>
        <v>0</v>
      </c>
      <c r="W551" s="23">
        <f>Q551+V551</f>
        <v>59182.4</v>
      </c>
      <c r="X551" s="23">
        <f>Q551/W551*100</f>
        <v>100</v>
      </c>
      <c r="Y551" s="23">
        <f>V551/W551*100</f>
        <v>0</v>
      </c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4"/>
      <c r="J552" s="53" t="s">
        <v>53</v>
      </c>
      <c r="K552" s="54"/>
      <c r="L552" s="74">
        <f>L559</f>
        <v>49745.7</v>
      </c>
      <c r="M552" s="23">
        <f t="shared" si="49"/>
        <v>308.7</v>
      </c>
      <c r="N552" s="74">
        <f t="shared" si="49"/>
        <v>10082.5</v>
      </c>
      <c r="O552" s="74">
        <f t="shared" si="49"/>
        <v>14000.199999999999</v>
      </c>
      <c r="P552" s="23">
        <f t="shared" si="49"/>
        <v>0</v>
      </c>
      <c r="Q552" s="23">
        <f>SUM(L552:P552)</f>
        <v>74137.09999999999</v>
      </c>
      <c r="R552" s="23">
        <f t="shared" si="50"/>
        <v>0</v>
      </c>
      <c r="S552" s="74">
        <f t="shared" si="50"/>
        <v>735</v>
      </c>
      <c r="T552" s="74">
        <f t="shared" si="50"/>
        <v>0</v>
      </c>
      <c r="U552" s="74">
        <f t="shared" si="50"/>
        <v>0</v>
      </c>
      <c r="V552" s="23">
        <f>SUM(R552:U552)</f>
        <v>735</v>
      </c>
      <c r="W552" s="23">
        <f>Q552+V552</f>
        <v>74872.09999999999</v>
      </c>
      <c r="X552" s="23">
        <f>Q552/W552*100</f>
        <v>99.01832591846629</v>
      </c>
      <c r="Y552" s="23">
        <f>V552/W552*100</f>
        <v>0.9816740815337088</v>
      </c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4"/>
      <c r="J553" s="53" t="s">
        <v>54</v>
      </c>
      <c r="K553" s="54"/>
      <c r="L553" s="74">
        <f>L560</f>
        <v>47997.5</v>
      </c>
      <c r="M553" s="23">
        <f t="shared" si="49"/>
        <v>293.7</v>
      </c>
      <c r="N553" s="74">
        <f t="shared" si="49"/>
        <v>9743.6</v>
      </c>
      <c r="O553" s="74">
        <f t="shared" si="49"/>
        <v>13647.8</v>
      </c>
      <c r="P553" s="23">
        <f t="shared" si="49"/>
        <v>0</v>
      </c>
      <c r="Q553" s="23">
        <f>SUM(L553:P553)</f>
        <v>71682.59999999999</v>
      </c>
      <c r="R553" s="23">
        <f t="shared" si="50"/>
        <v>0</v>
      </c>
      <c r="S553" s="74">
        <f t="shared" si="50"/>
        <v>657.6</v>
      </c>
      <c r="T553" s="74">
        <f t="shared" si="50"/>
        <v>0</v>
      </c>
      <c r="U553" s="74">
        <f t="shared" si="50"/>
        <v>0</v>
      </c>
      <c r="V553" s="23">
        <f>SUM(R553:U553)</f>
        <v>657.6</v>
      </c>
      <c r="W553" s="23">
        <f>Q553+V553</f>
        <v>72340.2</v>
      </c>
      <c r="X553" s="23">
        <f>Q553/W553*100</f>
        <v>99.0909618718223</v>
      </c>
      <c r="Y553" s="23">
        <f>V553/W553*100</f>
        <v>0.9090381281776938</v>
      </c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4"/>
      <c r="J554" s="53" t="s">
        <v>55</v>
      </c>
      <c r="K554" s="54"/>
      <c r="L554" s="74">
        <f aca="true" t="shared" si="51" ref="L554:W554">L553/L551*100</f>
        <v>124.28017317272737</v>
      </c>
      <c r="M554" s="23">
        <f t="shared" si="51"/>
        <v>78.65559721478307</v>
      </c>
      <c r="N554" s="74">
        <f t="shared" si="51"/>
        <v>79.28974822192927</v>
      </c>
      <c r="O554" s="74">
        <f t="shared" si="51"/>
        <v>172.75696202531645</v>
      </c>
      <c r="P554" s="23"/>
      <c r="Q554" s="23">
        <f t="shared" si="51"/>
        <v>121.12148206223469</v>
      </c>
      <c r="R554" s="23"/>
      <c r="S554" s="74"/>
      <c r="T554" s="74"/>
      <c r="U554" s="74"/>
      <c r="V554" s="23"/>
      <c r="W554" s="23">
        <f t="shared" si="51"/>
        <v>122.23262321230635</v>
      </c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4"/>
      <c r="J555" s="53" t="s">
        <v>56</v>
      </c>
      <c r="K555" s="54"/>
      <c r="L555" s="74">
        <f>L553/L552*100</f>
        <v>96.48572640449325</v>
      </c>
      <c r="M555" s="23">
        <f>M553/M552*100</f>
        <v>95.14091350826045</v>
      </c>
      <c r="N555" s="74">
        <f aca="true" t="shared" si="52" ref="N555:W555">N553/N552*100</f>
        <v>96.63873047359286</v>
      </c>
      <c r="O555" s="74">
        <f t="shared" si="52"/>
        <v>97.48289310152713</v>
      </c>
      <c r="P555" s="23"/>
      <c r="Q555" s="23">
        <f t="shared" si="52"/>
        <v>96.68924195847963</v>
      </c>
      <c r="R555" s="23"/>
      <c r="S555" s="74">
        <f t="shared" si="52"/>
        <v>89.46938775510205</v>
      </c>
      <c r="T555" s="74"/>
      <c r="U555" s="74"/>
      <c r="V555" s="23">
        <f t="shared" si="52"/>
        <v>89.46938775510205</v>
      </c>
      <c r="W555" s="23">
        <f t="shared" si="52"/>
        <v>96.61836652104056</v>
      </c>
      <c r="X555" s="23"/>
      <c r="Y555" s="23"/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4"/>
      <c r="J556" s="53"/>
      <c r="K556" s="54"/>
      <c r="L556" s="74"/>
      <c r="M556" s="23"/>
      <c r="N556" s="74"/>
      <c r="O556" s="74"/>
      <c r="P556" s="23"/>
      <c r="Q556" s="23"/>
      <c r="R556" s="23"/>
      <c r="S556" s="74"/>
      <c r="T556" s="74"/>
      <c r="U556" s="74"/>
      <c r="V556" s="23"/>
      <c r="W556" s="23"/>
      <c r="X556" s="23"/>
      <c r="Y556" s="23"/>
      <c r="Z556" s="4"/>
    </row>
    <row r="557" spans="1:26" ht="23.25">
      <c r="A557" s="4"/>
      <c r="B557" s="51"/>
      <c r="C557" s="51"/>
      <c r="D557" s="51"/>
      <c r="E557" s="51"/>
      <c r="F557" s="51"/>
      <c r="G557" s="51" t="s">
        <v>63</v>
      </c>
      <c r="H557" s="51"/>
      <c r="I557" s="64"/>
      <c r="J557" s="53" t="s">
        <v>64</v>
      </c>
      <c r="K557" s="54"/>
      <c r="L557" s="74"/>
      <c r="M557" s="23"/>
      <c r="N557" s="74"/>
      <c r="O557" s="74"/>
      <c r="P557" s="23"/>
      <c r="Q557" s="23"/>
      <c r="R557" s="23"/>
      <c r="S557" s="74"/>
      <c r="T557" s="74"/>
      <c r="U557" s="74"/>
      <c r="V557" s="23"/>
      <c r="W557" s="23"/>
      <c r="X557" s="23"/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4"/>
      <c r="J558" s="53" t="s">
        <v>52</v>
      </c>
      <c r="K558" s="54"/>
      <c r="L558" s="74">
        <f aca="true" t="shared" si="53" ref="L558:P560">L566+L573+L581+L598+L606+L613</f>
        <v>38620.4</v>
      </c>
      <c r="M558" s="23">
        <f t="shared" si="53"/>
        <v>373.40000000000003</v>
      </c>
      <c r="N558" s="74">
        <f t="shared" si="53"/>
        <v>12288.599999999999</v>
      </c>
      <c r="O558" s="74">
        <f t="shared" si="53"/>
        <v>7900</v>
      </c>
      <c r="P558" s="23">
        <f t="shared" si="53"/>
        <v>0</v>
      </c>
      <c r="Q558" s="23">
        <f>SUM(L558:P558)</f>
        <v>59182.4</v>
      </c>
      <c r="R558" s="23">
        <f aca="true" t="shared" si="54" ref="R558:U560">R566+R573+R581+R598+R606+R613</f>
        <v>0</v>
      </c>
      <c r="S558" s="74">
        <f t="shared" si="54"/>
        <v>0</v>
      </c>
      <c r="T558" s="74">
        <f t="shared" si="54"/>
        <v>0</v>
      </c>
      <c r="U558" s="74">
        <f t="shared" si="54"/>
        <v>0</v>
      </c>
      <c r="V558" s="23">
        <f>SUM(R558:U558)</f>
        <v>0</v>
      </c>
      <c r="W558" s="23">
        <f>Q558+V558</f>
        <v>59182.4</v>
      </c>
      <c r="X558" s="23">
        <f>Q558/W558*100</f>
        <v>100</v>
      </c>
      <c r="Y558" s="23">
        <f>V558/W558*100</f>
        <v>0</v>
      </c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4"/>
      <c r="J559" s="53" t="s">
        <v>53</v>
      </c>
      <c r="K559" s="54"/>
      <c r="L559" s="74">
        <f t="shared" si="53"/>
        <v>49745.7</v>
      </c>
      <c r="M559" s="23">
        <f t="shared" si="53"/>
        <v>308.7</v>
      </c>
      <c r="N559" s="74">
        <f t="shared" si="53"/>
        <v>10082.5</v>
      </c>
      <c r="O559" s="74">
        <f t="shared" si="53"/>
        <v>14000.199999999999</v>
      </c>
      <c r="P559" s="23">
        <f t="shared" si="53"/>
        <v>0</v>
      </c>
      <c r="Q559" s="23">
        <f>SUM(L559:P559)</f>
        <v>74137.09999999999</v>
      </c>
      <c r="R559" s="23">
        <f t="shared" si="54"/>
        <v>0</v>
      </c>
      <c r="S559" s="74">
        <f t="shared" si="54"/>
        <v>735</v>
      </c>
      <c r="T559" s="74">
        <f t="shared" si="54"/>
        <v>0</v>
      </c>
      <c r="U559" s="74">
        <f t="shared" si="54"/>
        <v>0</v>
      </c>
      <c r="V559" s="23">
        <f>SUM(R559:U559)</f>
        <v>735</v>
      </c>
      <c r="W559" s="23">
        <f>Q559+V559</f>
        <v>74872.09999999999</v>
      </c>
      <c r="X559" s="23">
        <f>Q559/W559*100</f>
        <v>99.01832591846629</v>
      </c>
      <c r="Y559" s="23">
        <f>V559/W559*100</f>
        <v>0.9816740815337088</v>
      </c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4"/>
      <c r="J560" s="53" t="s">
        <v>54</v>
      </c>
      <c r="K560" s="54"/>
      <c r="L560" s="74">
        <f t="shared" si="53"/>
        <v>47997.5</v>
      </c>
      <c r="M560" s="23">
        <f t="shared" si="53"/>
        <v>293.7</v>
      </c>
      <c r="N560" s="74">
        <f t="shared" si="53"/>
        <v>9743.6</v>
      </c>
      <c r="O560" s="74">
        <f t="shared" si="53"/>
        <v>13647.8</v>
      </c>
      <c r="P560" s="23">
        <f t="shared" si="53"/>
        <v>0</v>
      </c>
      <c r="Q560" s="23">
        <f>SUM(L560:P560)</f>
        <v>71682.59999999999</v>
      </c>
      <c r="R560" s="23">
        <f t="shared" si="54"/>
        <v>0</v>
      </c>
      <c r="S560" s="74">
        <f t="shared" si="54"/>
        <v>657.6</v>
      </c>
      <c r="T560" s="74">
        <f t="shared" si="54"/>
        <v>0</v>
      </c>
      <c r="U560" s="74">
        <f t="shared" si="54"/>
        <v>0</v>
      </c>
      <c r="V560" s="23">
        <f>SUM(R560:U560)</f>
        <v>657.6</v>
      </c>
      <c r="W560" s="23">
        <f>Q560+V560</f>
        <v>72340.2</v>
      </c>
      <c r="X560" s="23">
        <f>Q560/W560*100</f>
        <v>99.0909618718223</v>
      </c>
      <c r="Y560" s="23">
        <f>V560/W560*100</f>
        <v>0.9090381281776938</v>
      </c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4"/>
      <c r="J561" s="53" t="s">
        <v>55</v>
      </c>
      <c r="K561" s="54"/>
      <c r="L561" s="74">
        <f aca="true" t="shared" si="55" ref="L561:W561">L560/L558*100</f>
        <v>124.28017317272737</v>
      </c>
      <c r="M561" s="23">
        <f t="shared" si="55"/>
        <v>78.65559721478307</v>
      </c>
      <c r="N561" s="74">
        <f t="shared" si="55"/>
        <v>79.28974822192927</v>
      </c>
      <c r="O561" s="74">
        <f t="shared" si="55"/>
        <v>172.75696202531645</v>
      </c>
      <c r="P561" s="23"/>
      <c r="Q561" s="23">
        <f t="shared" si="55"/>
        <v>121.12148206223469</v>
      </c>
      <c r="R561" s="23"/>
      <c r="S561" s="74"/>
      <c r="T561" s="74"/>
      <c r="U561" s="74"/>
      <c r="V561" s="23"/>
      <c r="W561" s="23">
        <f t="shared" si="55"/>
        <v>122.23262321230635</v>
      </c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4"/>
      <c r="J562" s="53" t="s">
        <v>56</v>
      </c>
      <c r="K562" s="54"/>
      <c r="L562" s="74">
        <f>L560/L559*100</f>
        <v>96.48572640449325</v>
      </c>
      <c r="M562" s="23">
        <f>M560/M559*100</f>
        <v>95.14091350826045</v>
      </c>
      <c r="N562" s="74">
        <f aca="true" t="shared" si="56" ref="N562:W562">N560/N559*100</f>
        <v>96.63873047359286</v>
      </c>
      <c r="O562" s="74">
        <f t="shared" si="56"/>
        <v>97.48289310152713</v>
      </c>
      <c r="P562" s="23"/>
      <c r="Q562" s="23">
        <f t="shared" si="56"/>
        <v>96.68924195847963</v>
      </c>
      <c r="R562" s="23"/>
      <c r="S562" s="74">
        <f t="shared" si="56"/>
        <v>89.46938775510205</v>
      </c>
      <c r="T562" s="74"/>
      <c r="U562" s="74"/>
      <c r="V562" s="23">
        <f t="shared" si="56"/>
        <v>89.46938775510205</v>
      </c>
      <c r="W562" s="23">
        <f t="shared" si="56"/>
        <v>96.61836652104056</v>
      </c>
      <c r="X562" s="23"/>
      <c r="Y562" s="23"/>
      <c r="Z562" s="4"/>
    </row>
    <row r="563" spans="1:26" ht="23.25">
      <c r="A563" s="4"/>
      <c r="B563" s="57"/>
      <c r="C563" s="58"/>
      <c r="D563" s="58"/>
      <c r="E563" s="58"/>
      <c r="F563" s="58"/>
      <c r="G563" s="58"/>
      <c r="H563" s="58"/>
      <c r="I563" s="53"/>
      <c r="J563" s="53"/>
      <c r="K563" s="54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 t="s">
        <v>79</v>
      </c>
      <c r="I564" s="64"/>
      <c r="J564" s="53" t="s">
        <v>80</v>
      </c>
      <c r="K564" s="54"/>
      <c r="L564" s="74"/>
      <c r="M564" s="23"/>
      <c r="N564" s="74"/>
      <c r="O564" s="74"/>
      <c r="P564" s="23"/>
      <c r="Q564" s="23"/>
      <c r="R564" s="23"/>
      <c r="S564" s="74"/>
      <c r="T564" s="74"/>
      <c r="U564" s="74"/>
      <c r="V564" s="23"/>
      <c r="W564" s="23"/>
      <c r="X564" s="23"/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4"/>
      <c r="J565" s="53" t="s">
        <v>81</v>
      </c>
      <c r="K565" s="54"/>
      <c r="L565" s="74"/>
      <c r="M565" s="23"/>
      <c r="N565" s="74"/>
      <c r="O565" s="74"/>
      <c r="P565" s="23"/>
      <c r="Q565" s="23"/>
      <c r="R565" s="23"/>
      <c r="S565" s="74"/>
      <c r="T565" s="74"/>
      <c r="U565" s="74"/>
      <c r="V565" s="23"/>
      <c r="W565" s="23"/>
      <c r="X565" s="23"/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4"/>
      <c r="J566" s="53" t="s">
        <v>52</v>
      </c>
      <c r="K566" s="54"/>
      <c r="L566" s="74">
        <v>11415.9</v>
      </c>
      <c r="M566" s="23">
        <v>223</v>
      </c>
      <c r="N566" s="74">
        <v>7014.5</v>
      </c>
      <c r="O566" s="74"/>
      <c r="P566" s="23"/>
      <c r="Q566" s="23">
        <f>SUM(L566:P566)</f>
        <v>18653.4</v>
      </c>
      <c r="R566" s="23"/>
      <c r="S566" s="74"/>
      <c r="T566" s="74"/>
      <c r="U566" s="74"/>
      <c r="V566" s="23">
        <f>SUM(R566:U566)</f>
        <v>0</v>
      </c>
      <c r="W566" s="23">
        <f>Q566+V566</f>
        <v>18653.4</v>
      </c>
      <c r="X566" s="23">
        <f>Q566/W566*100</f>
        <v>100</v>
      </c>
      <c r="Y566" s="23">
        <f>V566/W566*100</f>
        <v>0</v>
      </c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4"/>
      <c r="J567" s="53" t="s">
        <v>53</v>
      </c>
      <c r="K567" s="54"/>
      <c r="L567" s="74">
        <v>15960.3</v>
      </c>
      <c r="M567" s="23">
        <v>163</v>
      </c>
      <c r="N567" s="74">
        <v>6990.3</v>
      </c>
      <c r="O567" s="74">
        <v>2552.9</v>
      </c>
      <c r="P567" s="23"/>
      <c r="Q567" s="23">
        <f>SUM(L567:P567)</f>
        <v>25666.5</v>
      </c>
      <c r="R567" s="23"/>
      <c r="S567" s="74"/>
      <c r="T567" s="74"/>
      <c r="U567" s="74"/>
      <c r="V567" s="23">
        <f>SUM(R567:U567)</f>
        <v>0</v>
      </c>
      <c r="W567" s="23">
        <f>Q567+V567</f>
        <v>25666.5</v>
      </c>
      <c r="X567" s="23">
        <f>Q567/W567*100</f>
        <v>100</v>
      </c>
      <c r="Y567" s="23">
        <f>V567/W567*100</f>
        <v>0</v>
      </c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4"/>
      <c r="J568" s="53" t="s">
        <v>54</v>
      </c>
      <c r="K568" s="54"/>
      <c r="L568" s="74">
        <v>14572.5</v>
      </c>
      <c r="M568" s="23">
        <v>149.8</v>
      </c>
      <c r="N568" s="74">
        <v>6949.1</v>
      </c>
      <c r="O568" s="74">
        <v>2552.9</v>
      </c>
      <c r="P568" s="23"/>
      <c r="Q568" s="23">
        <f>SUM(L568:P568)</f>
        <v>24224.300000000003</v>
      </c>
      <c r="R568" s="23"/>
      <c r="S568" s="74"/>
      <c r="T568" s="74"/>
      <c r="U568" s="74"/>
      <c r="V568" s="23">
        <f>SUM(R568:U568)</f>
        <v>0</v>
      </c>
      <c r="W568" s="23">
        <f>Q568+V568</f>
        <v>24224.300000000003</v>
      </c>
      <c r="X568" s="23">
        <f>Q568/W568*100</f>
        <v>100</v>
      </c>
      <c r="Y568" s="23">
        <f>V568/W568*100</f>
        <v>0</v>
      </c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4"/>
      <c r="J569" s="53" t="s">
        <v>55</v>
      </c>
      <c r="K569" s="54"/>
      <c r="L569" s="74">
        <f>L568/L566*100</f>
        <v>127.65090794418312</v>
      </c>
      <c r="M569" s="23">
        <f>M568/M566*100</f>
        <v>67.17488789237669</v>
      </c>
      <c r="N569" s="74">
        <f>N568/N566*100</f>
        <v>99.06764559127522</v>
      </c>
      <c r="O569" s="74"/>
      <c r="P569" s="23"/>
      <c r="Q569" s="23">
        <f>Q568/Q566*100</f>
        <v>129.86533286156947</v>
      </c>
      <c r="R569" s="23"/>
      <c r="S569" s="74"/>
      <c r="T569" s="74"/>
      <c r="U569" s="74"/>
      <c r="V569" s="23"/>
      <c r="W569" s="23">
        <f>W568/W566*100</f>
        <v>129.86533286156947</v>
      </c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4"/>
      <c r="J570" s="53" t="s">
        <v>56</v>
      </c>
      <c r="K570" s="54"/>
      <c r="L570" s="74">
        <f>L568/L567*100</f>
        <v>91.30467472415933</v>
      </c>
      <c r="M570" s="23">
        <f>M568/M567*100</f>
        <v>91.90184049079755</v>
      </c>
      <c r="N570" s="74">
        <f>N568/N567*100</f>
        <v>99.41061184784631</v>
      </c>
      <c r="O570" s="74">
        <f>O568/O567*100</f>
        <v>100</v>
      </c>
      <c r="P570" s="23"/>
      <c r="Q570" s="23">
        <f>Q568/Q567*100</f>
        <v>94.38100247404205</v>
      </c>
      <c r="R570" s="23"/>
      <c r="S570" s="74"/>
      <c r="T570" s="74"/>
      <c r="U570" s="74"/>
      <c r="V570" s="23"/>
      <c r="W570" s="23">
        <f>W568/W567*100</f>
        <v>94.38100247404205</v>
      </c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4"/>
      <c r="J571" s="53"/>
      <c r="K571" s="54"/>
      <c r="L571" s="74"/>
      <c r="M571" s="23"/>
      <c r="N571" s="74"/>
      <c r="O571" s="74"/>
      <c r="P571" s="23"/>
      <c r="Q571" s="23"/>
      <c r="R571" s="23"/>
      <c r="S571" s="74"/>
      <c r="T571" s="74"/>
      <c r="U571" s="74"/>
      <c r="V571" s="23"/>
      <c r="W571" s="23"/>
      <c r="X571" s="23"/>
      <c r="Y571" s="23"/>
      <c r="Z571" s="4"/>
    </row>
    <row r="572" spans="1:26" ht="23.25">
      <c r="A572" s="4"/>
      <c r="B572" s="57"/>
      <c r="C572" s="58"/>
      <c r="D572" s="58"/>
      <c r="E572" s="58"/>
      <c r="F572" s="58"/>
      <c r="G572" s="58"/>
      <c r="H572" s="58" t="s">
        <v>82</v>
      </c>
      <c r="I572" s="53"/>
      <c r="J572" s="53" t="s">
        <v>83</v>
      </c>
      <c r="K572" s="54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4"/>
      <c r="J573" s="53" t="s">
        <v>52</v>
      </c>
      <c r="K573" s="54"/>
      <c r="L573" s="74">
        <v>7585</v>
      </c>
      <c r="M573" s="23"/>
      <c r="N573" s="74"/>
      <c r="O573" s="74"/>
      <c r="P573" s="23"/>
      <c r="Q573" s="23">
        <f>SUM(L573:P573)</f>
        <v>7585</v>
      </c>
      <c r="R573" s="23"/>
      <c r="S573" s="74"/>
      <c r="T573" s="74"/>
      <c r="U573" s="74"/>
      <c r="V573" s="23">
        <f>SUM(R573:U573)</f>
        <v>0</v>
      </c>
      <c r="W573" s="23">
        <f>Q573+V573</f>
        <v>7585</v>
      </c>
      <c r="X573" s="23">
        <f>Q573/W573*100</f>
        <v>100</v>
      </c>
      <c r="Y573" s="23">
        <f>V573/W573*100</f>
        <v>0</v>
      </c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4"/>
      <c r="J574" s="53" t="s">
        <v>53</v>
      </c>
      <c r="K574" s="54"/>
      <c r="L574" s="74">
        <v>9865.2</v>
      </c>
      <c r="M574" s="23"/>
      <c r="N574" s="74"/>
      <c r="O574" s="74"/>
      <c r="P574" s="23"/>
      <c r="Q574" s="23">
        <f>SUM(L574:P574)</f>
        <v>9865.2</v>
      </c>
      <c r="R574" s="23"/>
      <c r="S574" s="74"/>
      <c r="T574" s="74"/>
      <c r="U574" s="74"/>
      <c r="V574" s="23">
        <f>SUM(R574:U574)</f>
        <v>0</v>
      </c>
      <c r="W574" s="23">
        <f>Q574+V574</f>
        <v>9865.2</v>
      </c>
      <c r="X574" s="23">
        <f>Q574/W574*100</f>
        <v>100</v>
      </c>
      <c r="Y574" s="23">
        <f>V574/W574*100</f>
        <v>0</v>
      </c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4"/>
      <c r="J575" s="53" t="s">
        <v>54</v>
      </c>
      <c r="K575" s="54"/>
      <c r="L575" s="74">
        <v>9796</v>
      </c>
      <c r="M575" s="23"/>
      <c r="N575" s="74"/>
      <c r="O575" s="74"/>
      <c r="P575" s="23"/>
      <c r="Q575" s="23">
        <f>SUM(L575:P575)</f>
        <v>9796</v>
      </c>
      <c r="R575" s="23"/>
      <c r="S575" s="74"/>
      <c r="T575" s="74"/>
      <c r="U575" s="74"/>
      <c r="V575" s="23">
        <f>SUM(R575:U575)</f>
        <v>0</v>
      </c>
      <c r="W575" s="23">
        <f>Q575+V575</f>
        <v>9796</v>
      </c>
      <c r="X575" s="23">
        <f>Q575/W575*100</f>
        <v>100</v>
      </c>
      <c r="Y575" s="23">
        <f>V575/W575*100</f>
        <v>0</v>
      </c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4"/>
      <c r="J576" s="53" t="s">
        <v>55</v>
      </c>
      <c r="K576" s="54"/>
      <c r="L576" s="74">
        <f>L575/L573*100</f>
        <v>129.14963744232037</v>
      </c>
      <c r="M576" s="23"/>
      <c r="N576" s="74"/>
      <c r="O576" s="74"/>
      <c r="P576" s="23"/>
      <c r="Q576" s="23">
        <f>Q575/Q573*100</f>
        <v>129.14963744232037</v>
      </c>
      <c r="R576" s="23"/>
      <c r="S576" s="74"/>
      <c r="T576" s="74"/>
      <c r="U576" s="74"/>
      <c r="V576" s="23"/>
      <c r="W576" s="23">
        <f>W575/W573*100</f>
        <v>129.14963744232037</v>
      </c>
      <c r="X576" s="23"/>
      <c r="Y576" s="23"/>
      <c r="Z576" s="4"/>
    </row>
    <row r="577" spans="1:26" ht="23.25">
      <c r="A577" s="4"/>
      <c r="B577" s="57"/>
      <c r="C577" s="57"/>
      <c r="D577" s="57"/>
      <c r="E577" s="57"/>
      <c r="F577" s="57"/>
      <c r="G577" s="57"/>
      <c r="H577" s="57"/>
      <c r="I577" s="64"/>
      <c r="J577" s="53" t="s">
        <v>56</v>
      </c>
      <c r="K577" s="54"/>
      <c r="L577" s="74">
        <f>L575/L574*100</f>
        <v>99.29854437821838</v>
      </c>
      <c r="M577" s="23"/>
      <c r="N577" s="74"/>
      <c r="O577" s="74"/>
      <c r="P577" s="23"/>
      <c r="Q577" s="23">
        <f>Q575/Q574*100</f>
        <v>99.29854437821838</v>
      </c>
      <c r="R577" s="23"/>
      <c r="S577" s="74"/>
      <c r="T577" s="74"/>
      <c r="U577" s="74"/>
      <c r="V577" s="23"/>
      <c r="W577" s="23">
        <f>W575/W574*100</f>
        <v>99.29854437821838</v>
      </c>
      <c r="X577" s="23"/>
      <c r="Y577" s="23"/>
      <c r="Z577" s="4"/>
    </row>
    <row r="578" spans="1:26" ht="23.25">
      <c r="A578" s="4"/>
      <c r="B578" s="57"/>
      <c r="C578" s="58"/>
      <c r="D578" s="58"/>
      <c r="E578" s="58"/>
      <c r="F578" s="58"/>
      <c r="G578" s="58"/>
      <c r="H578" s="58"/>
      <c r="I578" s="53"/>
      <c r="J578" s="53"/>
      <c r="K578" s="54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4"/>
    </row>
    <row r="579" spans="1:26" ht="23.25">
      <c r="A579" s="4"/>
      <c r="B579" s="57"/>
      <c r="C579" s="57"/>
      <c r="D579" s="57"/>
      <c r="E579" s="57"/>
      <c r="F579" s="57"/>
      <c r="G579" s="57"/>
      <c r="H579" s="57" t="s">
        <v>84</v>
      </c>
      <c r="I579" s="64"/>
      <c r="J579" s="53" t="s">
        <v>85</v>
      </c>
      <c r="K579" s="54"/>
      <c r="L579" s="74"/>
      <c r="M579" s="23"/>
      <c r="N579" s="74"/>
      <c r="O579" s="74"/>
      <c r="P579" s="23"/>
      <c r="Q579" s="23"/>
      <c r="R579" s="23"/>
      <c r="S579" s="74"/>
      <c r="T579" s="74"/>
      <c r="U579" s="74"/>
      <c r="V579" s="23"/>
      <c r="W579" s="23"/>
      <c r="X579" s="23"/>
      <c r="Y579" s="23"/>
      <c r="Z579" s="4"/>
    </row>
    <row r="580" spans="1:26" ht="23.25">
      <c r="A580" s="4"/>
      <c r="B580" s="57"/>
      <c r="C580" s="57"/>
      <c r="D580" s="57"/>
      <c r="E580" s="57"/>
      <c r="F580" s="57"/>
      <c r="G580" s="57"/>
      <c r="H580" s="57"/>
      <c r="I580" s="64"/>
      <c r="J580" s="53" t="s">
        <v>81</v>
      </c>
      <c r="K580" s="54"/>
      <c r="L580" s="74"/>
      <c r="M580" s="23"/>
      <c r="N580" s="74"/>
      <c r="O580" s="74"/>
      <c r="P580" s="23"/>
      <c r="Q580" s="23"/>
      <c r="R580" s="23"/>
      <c r="S580" s="74"/>
      <c r="T580" s="74"/>
      <c r="U580" s="74"/>
      <c r="V580" s="23"/>
      <c r="W580" s="23"/>
      <c r="X580" s="23"/>
      <c r="Y580" s="23"/>
      <c r="Z580" s="4"/>
    </row>
    <row r="581" spans="1:26" ht="23.25">
      <c r="A581" s="4"/>
      <c r="B581" s="57"/>
      <c r="C581" s="57"/>
      <c r="D581" s="57"/>
      <c r="E581" s="57"/>
      <c r="F581" s="57"/>
      <c r="G581" s="57"/>
      <c r="H581" s="57"/>
      <c r="I581" s="64"/>
      <c r="J581" s="53" t="s">
        <v>52</v>
      </c>
      <c r="K581" s="54"/>
      <c r="L581" s="74">
        <v>12716.7</v>
      </c>
      <c r="M581" s="23">
        <v>96.8</v>
      </c>
      <c r="N581" s="74">
        <v>68.8</v>
      </c>
      <c r="O581" s="74"/>
      <c r="P581" s="23"/>
      <c r="Q581" s="23">
        <f>SUM(L581:P581)</f>
        <v>12882.3</v>
      </c>
      <c r="R581" s="23"/>
      <c r="S581" s="74"/>
      <c r="T581" s="74"/>
      <c r="U581" s="74"/>
      <c r="V581" s="23">
        <f>SUM(R581:U581)</f>
        <v>0</v>
      </c>
      <c r="W581" s="23">
        <f>Q581+V581</f>
        <v>12882.3</v>
      </c>
      <c r="X581" s="23">
        <f>Q581/W581*100</f>
        <v>100</v>
      </c>
      <c r="Y581" s="23">
        <f>V581/W581*100</f>
        <v>0</v>
      </c>
      <c r="Z581" s="4"/>
    </row>
    <row r="582" spans="1:26" ht="23.25">
      <c r="A582" s="4"/>
      <c r="B582" s="57"/>
      <c r="C582" s="57"/>
      <c r="D582" s="57"/>
      <c r="E582" s="57"/>
      <c r="F582" s="57"/>
      <c r="G582" s="57"/>
      <c r="H582" s="57"/>
      <c r="I582" s="64"/>
      <c r="J582" s="53" t="s">
        <v>53</v>
      </c>
      <c r="K582" s="54"/>
      <c r="L582" s="74">
        <v>14545</v>
      </c>
      <c r="M582" s="23">
        <v>92.8</v>
      </c>
      <c r="N582" s="74">
        <v>106.6</v>
      </c>
      <c r="O582" s="74"/>
      <c r="P582" s="23"/>
      <c r="Q582" s="23">
        <f>SUM(L582:P582)</f>
        <v>14744.4</v>
      </c>
      <c r="R582" s="23"/>
      <c r="S582" s="74"/>
      <c r="T582" s="74"/>
      <c r="U582" s="74"/>
      <c r="V582" s="23">
        <f>SUM(R582:U582)</f>
        <v>0</v>
      </c>
      <c r="W582" s="23">
        <f>Q582+V582</f>
        <v>14744.4</v>
      </c>
      <c r="X582" s="23">
        <f>Q582/W582*100</f>
        <v>100</v>
      </c>
      <c r="Y582" s="23">
        <f>V582/W582*100</f>
        <v>0</v>
      </c>
      <c r="Z582" s="4"/>
    </row>
    <row r="583" spans="1:26" ht="23.25">
      <c r="A583" s="4"/>
      <c r="B583" s="57"/>
      <c r="C583" s="57"/>
      <c r="D583" s="57"/>
      <c r="E583" s="57"/>
      <c r="F583" s="57"/>
      <c r="G583" s="57"/>
      <c r="H583" s="57"/>
      <c r="I583" s="64"/>
      <c r="J583" s="53" t="s">
        <v>54</v>
      </c>
      <c r="K583" s="54"/>
      <c r="L583" s="74">
        <v>14368.9</v>
      </c>
      <c r="M583" s="23">
        <v>91</v>
      </c>
      <c r="N583" s="74">
        <v>96.7</v>
      </c>
      <c r="O583" s="74"/>
      <c r="P583" s="23"/>
      <c r="Q583" s="23">
        <f>SUM(L583:P583)</f>
        <v>14556.6</v>
      </c>
      <c r="R583" s="23"/>
      <c r="S583" s="74"/>
      <c r="T583" s="74"/>
      <c r="U583" s="74"/>
      <c r="V583" s="23">
        <f>SUM(R583:U583)</f>
        <v>0</v>
      </c>
      <c r="W583" s="23">
        <f>Q583+V583</f>
        <v>14556.6</v>
      </c>
      <c r="X583" s="23">
        <f>Q583/W583*100</f>
        <v>100</v>
      </c>
      <c r="Y583" s="23">
        <f>V583/W583*100</f>
        <v>0</v>
      </c>
      <c r="Z583" s="4"/>
    </row>
    <row r="584" spans="1:26" ht="23.25">
      <c r="A584" s="4"/>
      <c r="B584" s="57"/>
      <c r="C584" s="57"/>
      <c r="D584" s="57"/>
      <c r="E584" s="57"/>
      <c r="F584" s="57"/>
      <c r="G584" s="57"/>
      <c r="H584" s="57"/>
      <c r="I584" s="64"/>
      <c r="J584" s="53" t="s">
        <v>55</v>
      </c>
      <c r="K584" s="54"/>
      <c r="L584" s="74">
        <f>L583/L581*100</f>
        <v>112.99236437125984</v>
      </c>
      <c r="M584" s="23">
        <f>M583/M581*100</f>
        <v>94.00826446280992</v>
      </c>
      <c r="N584" s="74">
        <f>N583/N581*100</f>
        <v>140.55232558139537</v>
      </c>
      <c r="O584" s="74"/>
      <c r="P584" s="23"/>
      <c r="Q584" s="23">
        <f>Q583/Q581*100</f>
        <v>112.99690272699752</v>
      </c>
      <c r="R584" s="23"/>
      <c r="S584" s="74"/>
      <c r="T584" s="74"/>
      <c r="U584" s="74"/>
      <c r="V584" s="23"/>
      <c r="W584" s="23">
        <f>W583/W581*100</f>
        <v>112.99690272699752</v>
      </c>
      <c r="X584" s="23"/>
      <c r="Y584" s="23"/>
      <c r="Z584" s="4"/>
    </row>
    <row r="585" spans="1:26" ht="23.25">
      <c r="A585" s="4"/>
      <c r="B585" s="65"/>
      <c r="C585" s="65"/>
      <c r="D585" s="65"/>
      <c r="E585" s="65"/>
      <c r="F585" s="65"/>
      <c r="G585" s="65"/>
      <c r="H585" s="65"/>
      <c r="I585" s="66"/>
      <c r="J585" s="62"/>
      <c r="K585" s="63"/>
      <c r="L585" s="75"/>
      <c r="M585" s="76"/>
      <c r="N585" s="75"/>
      <c r="O585" s="75"/>
      <c r="P585" s="76"/>
      <c r="Q585" s="76"/>
      <c r="R585" s="76"/>
      <c r="S585" s="75"/>
      <c r="T585" s="75"/>
      <c r="U585" s="75"/>
      <c r="V585" s="76"/>
      <c r="W585" s="76"/>
      <c r="X585" s="76"/>
      <c r="Y585" s="76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241</v>
      </c>
      <c r="Z587" s="4"/>
    </row>
    <row r="588" spans="1:26" ht="23.25">
      <c r="A588" s="4"/>
      <c r="B588" s="67" t="s">
        <v>41</v>
      </c>
      <c r="C588" s="68"/>
      <c r="D588" s="68"/>
      <c r="E588" s="68"/>
      <c r="F588" s="68"/>
      <c r="G588" s="68"/>
      <c r="H588" s="69"/>
      <c r="I588" s="10"/>
      <c r="J588" s="11"/>
      <c r="K588" s="12"/>
      <c r="L588" s="13" t="s">
        <v>2</v>
      </c>
      <c r="M588" s="13"/>
      <c r="N588" s="13"/>
      <c r="O588" s="13"/>
      <c r="P588" s="13"/>
      <c r="Q588" s="13"/>
      <c r="R588" s="14" t="s">
        <v>3</v>
      </c>
      <c r="S588" s="13"/>
      <c r="T588" s="13"/>
      <c r="U588" s="13"/>
      <c r="V588" s="15"/>
      <c r="W588" s="13" t="s">
        <v>43</v>
      </c>
      <c r="X588" s="13"/>
      <c r="Y588" s="16"/>
      <c r="Z588" s="4"/>
    </row>
    <row r="589" spans="1:26" ht="23.25">
      <c r="A589" s="4"/>
      <c r="B589" s="17" t="s">
        <v>42</v>
      </c>
      <c r="C589" s="18"/>
      <c r="D589" s="18"/>
      <c r="E589" s="18"/>
      <c r="F589" s="18"/>
      <c r="G589" s="18"/>
      <c r="H589" s="70"/>
      <c r="I589" s="19"/>
      <c r="J589" s="20"/>
      <c r="K589" s="21"/>
      <c r="L589" s="22"/>
      <c r="M589" s="23"/>
      <c r="N589" s="24"/>
      <c r="O589" s="25" t="s">
        <v>4</v>
      </c>
      <c r="P589" s="26"/>
      <c r="Q589" s="27"/>
      <c r="R589" s="28" t="s">
        <v>4</v>
      </c>
      <c r="S589" s="24"/>
      <c r="T589" s="22"/>
      <c r="U589" s="29"/>
      <c r="V589" s="27"/>
      <c r="W589" s="27"/>
      <c r="X589" s="30" t="s">
        <v>5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6</v>
      </c>
      <c r="K590" s="21"/>
      <c r="L590" s="34" t="s">
        <v>7</v>
      </c>
      <c r="M590" s="35" t="s">
        <v>8</v>
      </c>
      <c r="N590" s="36" t="s">
        <v>7</v>
      </c>
      <c r="O590" s="34" t="s">
        <v>9</v>
      </c>
      <c r="P590" s="26" t="s">
        <v>10</v>
      </c>
      <c r="Q590" s="23"/>
      <c r="R590" s="37" t="s">
        <v>9</v>
      </c>
      <c r="S590" s="35" t="s">
        <v>11</v>
      </c>
      <c r="T590" s="34" t="s">
        <v>12</v>
      </c>
      <c r="U590" s="29" t="s">
        <v>13</v>
      </c>
      <c r="V590" s="27"/>
      <c r="W590" s="27"/>
      <c r="X590" s="27"/>
      <c r="Y590" s="35"/>
      <c r="Z590" s="4"/>
    </row>
    <row r="591" spans="1:26" ht="23.25">
      <c r="A591" s="4"/>
      <c r="B591" s="38" t="s">
        <v>32</v>
      </c>
      <c r="C591" s="38" t="s">
        <v>33</v>
      </c>
      <c r="D591" s="38" t="s">
        <v>34</v>
      </c>
      <c r="E591" s="38" t="s">
        <v>35</v>
      </c>
      <c r="F591" s="38" t="s">
        <v>36</v>
      </c>
      <c r="G591" s="38" t="s">
        <v>37</v>
      </c>
      <c r="H591" s="38" t="s">
        <v>40</v>
      </c>
      <c r="I591" s="19"/>
      <c r="J591" s="39"/>
      <c r="K591" s="21"/>
      <c r="L591" s="34" t="s">
        <v>14</v>
      </c>
      <c r="M591" s="35" t="s">
        <v>15</v>
      </c>
      <c r="N591" s="36" t="s">
        <v>16</v>
      </c>
      <c r="O591" s="34" t="s">
        <v>17</v>
      </c>
      <c r="P591" s="26" t="s">
        <v>18</v>
      </c>
      <c r="Q591" s="35" t="s">
        <v>19</v>
      </c>
      <c r="R591" s="37" t="s">
        <v>17</v>
      </c>
      <c r="S591" s="35" t="s">
        <v>20</v>
      </c>
      <c r="T591" s="34" t="s">
        <v>21</v>
      </c>
      <c r="U591" s="29" t="s">
        <v>22</v>
      </c>
      <c r="V591" s="26" t="s">
        <v>19</v>
      </c>
      <c r="W591" s="26" t="s">
        <v>23</v>
      </c>
      <c r="X591" s="26" t="s">
        <v>24</v>
      </c>
      <c r="Y591" s="35" t="s">
        <v>25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26</v>
      </c>
      <c r="P592" s="47"/>
      <c r="Q592" s="48"/>
      <c r="R592" s="49" t="s">
        <v>26</v>
      </c>
      <c r="S592" s="44" t="s">
        <v>27</v>
      </c>
      <c r="T592" s="43"/>
      <c r="U592" s="50" t="s">
        <v>28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4"/>
      <c r="J593" s="53"/>
      <c r="K593" s="54"/>
      <c r="L593" s="22"/>
      <c r="M593" s="23"/>
      <c r="N593" s="24"/>
      <c r="O593" s="3"/>
      <c r="P593" s="27"/>
      <c r="Q593" s="27"/>
      <c r="R593" s="23"/>
      <c r="S593" s="24"/>
      <c r="T593" s="22"/>
      <c r="U593" s="73"/>
      <c r="V593" s="27"/>
      <c r="W593" s="27"/>
      <c r="X593" s="27"/>
      <c r="Y593" s="23"/>
      <c r="Z593" s="4"/>
    </row>
    <row r="594" spans="1:26" ht="23.25">
      <c r="A594" s="4"/>
      <c r="B594" s="51" t="s">
        <v>164</v>
      </c>
      <c r="C594" s="51" t="s">
        <v>167</v>
      </c>
      <c r="D594" s="51" t="s">
        <v>57</v>
      </c>
      <c r="E594" s="51"/>
      <c r="F594" s="51" t="s">
        <v>172</v>
      </c>
      <c r="G594" s="51" t="s">
        <v>63</v>
      </c>
      <c r="H594" s="51" t="s">
        <v>84</v>
      </c>
      <c r="I594" s="64"/>
      <c r="J594" s="55" t="s">
        <v>56</v>
      </c>
      <c r="K594" s="56"/>
      <c r="L594" s="74">
        <f>L583/L582*100</f>
        <v>98.78927466483327</v>
      </c>
      <c r="M594" s="74">
        <f>M583/M582*100</f>
        <v>98.0603448275862</v>
      </c>
      <c r="N594" s="74">
        <f>N583/N582*100</f>
        <v>90.71294559099438</v>
      </c>
      <c r="O594" s="74"/>
      <c r="P594" s="74"/>
      <c r="Q594" s="74">
        <f>Q583/Q582*100</f>
        <v>98.72629608529341</v>
      </c>
      <c r="R594" s="74"/>
      <c r="S594" s="74"/>
      <c r="T594" s="74"/>
      <c r="U594" s="77"/>
      <c r="V594" s="23"/>
      <c r="W594" s="23">
        <f>W583/W582*100</f>
        <v>98.72629608529341</v>
      </c>
      <c r="X594" s="23"/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4"/>
      <c r="J595" s="55"/>
      <c r="K595" s="56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23"/>
      <c r="W595" s="23"/>
      <c r="X595" s="23"/>
      <c r="Y595" s="23"/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 t="s">
        <v>86</v>
      </c>
      <c r="I596" s="64"/>
      <c r="J596" s="53" t="s">
        <v>87</v>
      </c>
      <c r="K596" s="54"/>
      <c r="L596" s="74"/>
      <c r="M596" s="74"/>
      <c r="N596" s="74"/>
      <c r="O596" s="74"/>
      <c r="P596" s="74"/>
      <c r="Q596" s="23"/>
      <c r="R596" s="74"/>
      <c r="S596" s="74"/>
      <c r="T596" s="74"/>
      <c r="U596" s="74"/>
      <c r="V596" s="23"/>
      <c r="W596" s="23"/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4"/>
      <c r="J597" s="53" t="s">
        <v>88</v>
      </c>
      <c r="K597" s="54"/>
      <c r="L597" s="74"/>
      <c r="M597" s="23"/>
      <c r="N597" s="74"/>
      <c r="O597" s="74"/>
      <c r="P597" s="23"/>
      <c r="Q597" s="23"/>
      <c r="R597" s="23"/>
      <c r="S597" s="74"/>
      <c r="T597" s="74"/>
      <c r="U597" s="74"/>
      <c r="V597" s="23"/>
      <c r="W597" s="23"/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4"/>
      <c r="J598" s="53" t="s">
        <v>52</v>
      </c>
      <c r="K598" s="54"/>
      <c r="L598" s="74">
        <v>6902.8</v>
      </c>
      <c r="M598" s="23">
        <v>53.6</v>
      </c>
      <c r="N598" s="74">
        <v>4274.5</v>
      </c>
      <c r="O598" s="74"/>
      <c r="P598" s="23"/>
      <c r="Q598" s="23">
        <f>SUM(L598:P598)</f>
        <v>11230.900000000001</v>
      </c>
      <c r="R598" s="23"/>
      <c r="S598" s="74"/>
      <c r="T598" s="74"/>
      <c r="U598" s="74"/>
      <c r="V598" s="23">
        <f>SUM(R598:U598)</f>
        <v>0</v>
      </c>
      <c r="W598" s="23">
        <f>Q598+V598</f>
        <v>11230.900000000001</v>
      </c>
      <c r="X598" s="23">
        <f>Q598/W598*100</f>
        <v>100</v>
      </c>
      <c r="Y598" s="23">
        <f>V598/W598*100</f>
        <v>0</v>
      </c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4"/>
      <c r="J599" s="53" t="s">
        <v>53</v>
      </c>
      <c r="K599" s="54"/>
      <c r="L599" s="74">
        <v>9375.2</v>
      </c>
      <c r="M599" s="23">
        <v>52.9</v>
      </c>
      <c r="N599" s="74">
        <v>2092.3</v>
      </c>
      <c r="O599" s="74"/>
      <c r="P599" s="23"/>
      <c r="Q599" s="23">
        <f>SUM(L599:P599)</f>
        <v>11520.400000000001</v>
      </c>
      <c r="R599" s="23"/>
      <c r="S599" s="74">
        <v>735</v>
      </c>
      <c r="T599" s="74"/>
      <c r="U599" s="74"/>
      <c r="V599" s="23">
        <f>SUM(R599:U599)</f>
        <v>735</v>
      </c>
      <c r="W599" s="23">
        <f>Q599+V599</f>
        <v>12255.400000000001</v>
      </c>
      <c r="X599" s="23">
        <f>Q599/W599*100</f>
        <v>94.00264373255871</v>
      </c>
      <c r="Y599" s="23">
        <f>V599/W599*100</f>
        <v>5.99735626744129</v>
      </c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4"/>
      <c r="J600" s="53" t="s">
        <v>54</v>
      </c>
      <c r="K600" s="54"/>
      <c r="L600" s="74">
        <v>9260.1</v>
      </c>
      <c r="M600" s="23">
        <v>52.9</v>
      </c>
      <c r="N600" s="74">
        <v>2001.9</v>
      </c>
      <c r="O600" s="74"/>
      <c r="P600" s="23"/>
      <c r="Q600" s="23">
        <f>SUM(L600:P600)</f>
        <v>11314.9</v>
      </c>
      <c r="R600" s="23"/>
      <c r="S600" s="74">
        <v>657.6</v>
      </c>
      <c r="T600" s="74"/>
      <c r="U600" s="74"/>
      <c r="V600" s="23">
        <f>SUM(R600:U600)</f>
        <v>657.6</v>
      </c>
      <c r="W600" s="23">
        <f>Q600+V600</f>
        <v>11972.5</v>
      </c>
      <c r="X600" s="23">
        <f>Q600/W600*100</f>
        <v>94.50741282104823</v>
      </c>
      <c r="Y600" s="23">
        <f>V600/W600*100</f>
        <v>5.492587178951765</v>
      </c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4"/>
      <c r="J601" s="53" t="s">
        <v>55</v>
      </c>
      <c r="K601" s="54"/>
      <c r="L601" s="74">
        <f>L600/L598*100</f>
        <v>134.14991018137567</v>
      </c>
      <c r="M601" s="23">
        <f>M600/M598*100</f>
        <v>98.69402985074626</v>
      </c>
      <c r="N601" s="74">
        <f>N600/N598*100</f>
        <v>46.833547783366484</v>
      </c>
      <c r="O601" s="74"/>
      <c r="P601" s="23"/>
      <c r="Q601" s="23">
        <f>Q600/Q598*100</f>
        <v>100.7479364966298</v>
      </c>
      <c r="R601" s="23"/>
      <c r="S601" s="74"/>
      <c r="T601" s="74"/>
      <c r="U601" s="74"/>
      <c r="V601" s="23"/>
      <c r="W601" s="23">
        <f>W600/W598*100</f>
        <v>106.60321078453194</v>
      </c>
      <c r="X601" s="23"/>
      <c r="Y601" s="23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4"/>
      <c r="J602" s="53" t="s">
        <v>56</v>
      </c>
      <c r="K602" s="54"/>
      <c r="L602" s="74">
        <f>L600/L599*100</f>
        <v>98.77229285775236</v>
      </c>
      <c r="M602" s="23">
        <f>M600/M599*100</f>
        <v>100</v>
      </c>
      <c r="N602" s="74">
        <f aca="true" t="shared" si="57" ref="N602:W602">N600/N599*100</f>
        <v>95.6793958801319</v>
      </c>
      <c r="O602" s="74"/>
      <c r="P602" s="23"/>
      <c r="Q602" s="23">
        <f t="shared" si="57"/>
        <v>98.2162077705635</v>
      </c>
      <c r="R602" s="23"/>
      <c r="S602" s="74">
        <f t="shared" si="57"/>
        <v>89.46938775510205</v>
      </c>
      <c r="T602" s="74"/>
      <c r="U602" s="74"/>
      <c r="V602" s="23">
        <f t="shared" si="57"/>
        <v>89.46938775510205</v>
      </c>
      <c r="W602" s="23">
        <f t="shared" si="57"/>
        <v>97.69162981216442</v>
      </c>
      <c r="X602" s="23"/>
      <c r="Y602" s="23"/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4"/>
      <c r="J603" s="53"/>
      <c r="K603" s="54"/>
      <c r="L603" s="74"/>
      <c r="M603" s="23"/>
      <c r="N603" s="74"/>
      <c r="O603" s="74"/>
      <c r="P603" s="23"/>
      <c r="Q603" s="23"/>
      <c r="R603" s="23"/>
      <c r="S603" s="74"/>
      <c r="T603" s="74"/>
      <c r="U603" s="74"/>
      <c r="V603" s="23"/>
      <c r="W603" s="23"/>
      <c r="X603" s="23"/>
      <c r="Y603" s="23"/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 t="s">
        <v>161</v>
      </c>
      <c r="I604" s="64"/>
      <c r="J604" s="53" t="s">
        <v>162</v>
      </c>
      <c r="K604" s="54"/>
      <c r="L604" s="74"/>
      <c r="M604" s="23"/>
      <c r="N604" s="74"/>
      <c r="O604" s="74"/>
      <c r="P604" s="23"/>
      <c r="Q604" s="23"/>
      <c r="R604" s="23"/>
      <c r="S604" s="74"/>
      <c r="T604" s="74"/>
      <c r="U604" s="74"/>
      <c r="V604" s="23"/>
      <c r="W604" s="23"/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4"/>
      <c r="J605" s="53" t="s">
        <v>163</v>
      </c>
      <c r="K605" s="54"/>
      <c r="L605" s="74"/>
      <c r="M605" s="23"/>
      <c r="N605" s="74"/>
      <c r="O605" s="74"/>
      <c r="P605" s="23"/>
      <c r="Q605" s="23"/>
      <c r="R605" s="23"/>
      <c r="S605" s="74"/>
      <c r="T605" s="74"/>
      <c r="U605" s="74"/>
      <c r="V605" s="23"/>
      <c r="W605" s="23"/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4"/>
      <c r="J606" s="53" t="s">
        <v>52</v>
      </c>
      <c r="K606" s="54"/>
      <c r="L606" s="74"/>
      <c r="M606" s="23"/>
      <c r="N606" s="74">
        <v>930.8</v>
      </c>
      <c r="O606" s="74"/>
      <c r="P606" s="23"/>
      <c r="Q606" s="23">
        <f>SUM(L606:P606)</f>
        <v>930.8</v>
      </c>
      <c r="R606" s="23"/>
      <c r="S606" s="74"/>
      <c r="T606" s="74"/>
      <c r="U606" s="74"/>
      <c r="V606" s="23">
        <f>SUM(R606:U606)</f>
        <v>0</v>
      </c>
      <c r="W606" s="23">
        <f>Q606+V606</f>
        <v>930.8</v>
      </c>
      <c r="X606" s="23">
        <f>Q606/W606*100</f>
        <v>100</v>
      </c>
      <c r="Y606" s="23">
        <f>V606/W606*100</f>
        <v>0</v>
      </c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4"/>
      <c r="J607" s="53" t="s">
        <v>53</v>
      </c>
      <c r="K607" s="54"/>
      <c r="L607" s="74"/>
      <c r="M607" s="23"/>
      <c r="N607" s="74">
        <v>893.3</v>
      </c>
      <c r="O607" s="74"/>
      <c r="P607" s="23"/>
      <c r="Q607" s="23">
        <f>SUM(L607:P607)</f>
        <v>893.3</v>
      </c>
      <c r="R607" s="23"/>
      <c r="S607" s="74"/>
      <c r="T607" s="74"/>
      <c r="U607" s="74"/>
      <c r="V607" s="23">
        <f>SUM(R607:U607)</f>
        <v>0</v>
      </c>
      <c r="W607" s="23">
        <f>Q607+V607</f>
        <v>893.3</v>
      </c>
      <c r="X607" s="23">
        <f>Q607/W607*100</f>
        <v>100</v>
      </c>
      <c r="Y607" s="23">
        <f>V607/W607*100</f>
        <v>0</v>
      </c>
      <c r="Z607" s="4"/>
    </row>
    <row r="608" spans="1:26" ht="23.25">
      <c r="A608" s="4"/>
      <c r="B608" s="57"/>
      <c r="C608" s="58"/>
      <c r="D608" s="58"/>
      <c r="E608" s="58"/>
      <c r="F608" s="58"/>
      <c r="G608" s="58"/>
      <c r="H608" s="58"/>
      <c r="I608" s="53"/>
      <c r="J608" s="53" t="s">
        <v>54</v>
      </c>
      <c r="K608" s="54"/>
      <c r="L608" s="21"/>
      <c r="M608" s="21"/>
      <c r="N608" s="21">
        <v>695.9</v>
      </c>
      <c r="O608" s="21"/>
      <c r="P608" s="21"/>
      <c r="Q608" s="21">
        <f>SUM(L608:P608)</f>
        <v>695.9</v>
      </c>
      <c r="R608" s="21"/>
      <c r="S608" s="21"/>
      <c r="T608" s="21"/>
      <c r="U608" s="21"/>
      <c r="V608" s="21">
        <f>SUM(R608:U608)</f>
        <v>0</v>
      </c>
      <c r="W608" s="21">
        <f>Q608+V608</f>
        <v>695.9</v>
      </c>
      <c r="X608" s="21">
        <f>Q608/W608*100</f>
        <v>100</v>
      </c>
      <c r="Y608" s="21">
        <f>V608/W608*100</f>
        <v>0</v>
      </c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4"/>
      <c r="J609" s="53" t="s">
        <v>55</v>
      </c>
      <c r="K609" s="54"/>
      <c r="L609" s="74"/>
      <c r="M609" s="23"/>
      <c r="N609" s="74">
        <f>N608/N606*100</f>
        <v>74.763644177052</v>
      </c>
      <c r="O609" s="74"/>
      <c r="P609" s="23"/>
      <c r="Q609" s="23">
        <f>Q608/Q606*100</f>
        <v>74.763644177052</v>
      </c>
      <c r="R609" s="23"/>
      <c r="S609" s="74"/>
      <c r="T609" s="74"/>
      <c r="U609" s="74"/>
      <c r="V609" s="23"/>
      <c r="W609" s="23">
        <f>W608/W606*100</f>
        <v>74.763644177052</v>
      </c>
      <c r="X609" s="23"/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4"/>
      <c r="J610" s="53" t="s">
        <v>56</v>
      </c>
      <c r="K610" s="54"/>
      <c r="L610" s="74"/>
      <c r="M610" s="23"/>
      <c r="N610" s="74">
        <f>N608/N607*100</f>
        <v>77.90216052837793</v>
      </c>
      <c r="O610" s="74"/>
      <c r="P610" s="23"/>
      <c r="Q610" s="23">
        <f>Q608/Q607*100</f>
        <v>77.90216052837793</v>
      </c>
      <c r="R610" s="23"/>
      <c r="S610" s="74"/>
      <c r="T610" s="74"/>
      <c r="U610" s="74"/>
      <c r="V610" s="23"/>
      <c r="W610" s="23">
        <f>W608/W607*100</f>
        <v>77.90216052837793</v>
      </c>
      <c r="X610" s="23"/>
      <c r="Y610" s="23"/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4"/>
      <c r="J611" s="53"/>
      <c r="K611" s="54"/>
      <c r="L611" s="74"/>
      <c r="M611" s="23"/>
      <c r="N611" s="74"/>
      <c r="O611" s="74"/>
      <c r="P611" s="23"/>
      <c r="Q611" s="23"/>
      <c r="R611" s="23"/>
      <c r="S611" s="74"/>
      <c r="T611" s="74"/>
      <c r="U611" s="74"/>
      <c r="V611" s="23"/>
      <c r="W611" s="23"/>
      <c r="X611" s="23"/>
      <c r="Y611" s="23"/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 t="s">
        <v>175</v>
      </c>
      <c r="I612" s="64"/>
      <c r="J612" s="53" t="s">
        <v>176</v>
      </c>
      <c r="K612" s="54"/>
      <c r="L612" s="74"/>
      <c r="M612" s="23"/>
      <c r="N612" s="74"/>
      <c r="O612" s="74"/>
      <c r="P612" s="23"/>
      <c r="Q612" s="23"/>
      <c r="R612" s="23"/>
      <c r="S612" s="74"/>
      <c r="T612" s="74"/>
      <c r="U612" s="74"/>
      <c r="V612" s="23"/>
      <c r="W612" s="23"/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4"/>
      <c r="J613" s="53" t="s">
        <v>52</v>
      </c>
      <c r="K613" s="54"/>
      <c r="L613" s="74"/>
      <c r="M613" s="23"/>
      <c r="N613" s="74"/>
      <c r="O613" s="74">
        <v>7900</v>
      </c>
      <c r="P613" s="23"/>
      <c r="Q613" s="23">
        <f>SUM(L613:P613)</f>
        <v>7900</v>
      </c>
      <c r="R613" s="23"/>
      <c r="S613" s="74"/>
      <c r="T613" s="74"/>
      <c r="U613" s="74"/>
      <c r="V613" s="23">
        <f>SUM(R613:U613)</f>
        <v>0</v>
      </c>
      <c r="W613" s="23">
        <f>Q613+V613</f>
        <v>7900</v>
      </c>
      <c r="X613" s="23">
        <f>Q613/W613*100</f>
        <v>100</v>
      </c>
      <c r="Y613" s="23">
        <f>V613/W613*100</f>
        <v>0</v>
      </c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4"/>
      <c r="J614" s="53" t="s">
        <v>53</v>
      </c>
      <c r="K614" s="54"/>
      <c r="L614" s="74"/>
      <c r="M614" s="23"/>
      <c r="N614" s="74"/>
      <c r="O614" s="74">
        <v>11447.3</v>
      </c>
      <c r="P614" s="23"/>
      <c r="Q614" s="23">
        <f>SUM(L614:P614)</f>
        <v>11447.3</v>
      </c>
      <c r="R614" s="23"/>
      <c r="S614" s="74"/>
      <c r="T614" s="74"/>
      <c r="U614" s="74"/>
      <c r="V614" s="23">
        <f>SUM(R614:U614)</f>
        <v>0</v>
      </c>
      <c r="W614" s="23">
        <f>Q614+V614</f>
        <v>11447.3</v>
      </c>
      <c r="X614" s="23">
        <f>Q614/W614*100</f>
        <v>100</v>
      </c>
      <c r="Y614" s="23">
        <f>V614/W614*100</f>
        <v>0</v>
      </c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4"/>
      <c r="J615" s="53" t="s">
        <v>54</v>
      </c>
      <c r="K615" s="54"/>
      <c r="L615" s="74"/>
      <c r="M615" s="23"/>
      <c r="N615" s="74"/>
      <c r="O615" s="74">
        <v>11094.9</v>
      </c>
      <c r="P615" s="23"/>
      <c r="Q615" s="23">
        <f>SUM(L615:P615)</f>
        <v>11094.9</v>
      </c>
      <c r="R615" s="23"/>
      <c r="S615" s="74"/>
      <c r="T615" s="74"/>
      <c r="U615" s="74"/>
      <c r="V615" s="23">
        <f>SUM(R615:U615)</f>
        <v>0</v>
      </c>
      <c r="W615" s="23">
        <f>Q615+V615</f>
        <v>11094.9</v>
      </c>
      <c r="X615" s="23">
        <f>Q615/W615*100</f>
        <v>100</v>
      </c>
      <c r="Y615" s="23">
        <f>V615/W615*100</f>
        <v>0</v>
      </c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4"/>
      <c r="J616" s="53" t="s">
        <v>55</v>
      </c>
      <c r="K616" s="54"/>
      <c r="L616" s="74"/>
      <c r="M616" s="23"/>
      <c r="N616" s="74"/>
      <c r="O616" s="74">
        <f>O615/O613*100</f>
        <v>140.44177215189873</v>
      </c>
      <c r="P616" s="23"/>
      <c r="Q616" s="23">
        <f>Q615/Q613*100</f>
        <v>140.44177215189873</v>
      </c>
      <c r="R616" s="23"/>
      <c r="S616" s="74"/>
      <c r="T616" s="74"/>
      <c r="U616" s="74"/>
      <c r="V616" s="23"/>
      <c r="W616" s="23">
        <f>W615/W613*100</f>
        <v>140.44177215189873</v>
      </c>
      <c r="X616" s="23"/>
      <c r="Y616" s="23"/>
      <c r="Z616" s="4"/>
    </row>
    <row r="617" spans="1:26" ht="23.25">
      <c r="A617" s="4"/>
      <c r="B617" s="57"/>
      <c r="C617" s="58"/>
      <c r="D617" s="58"/>
      <c r="E617" s="58"/>
      <c r="F617" s="58"/>
      <c r="G617" s="58"/>
      <c r="H617" s="58"/>
      <c r="I617" s="53"/>
      <c r="J617" s="53" t="s">
        <v>56</v>
      </c>
      <c r="K617" s="54"/>
      <c r="L617" s="21"/>
      <c r="M617" s="21"/>
      <c r="N617" s="21"/>
      <c r="O617" s="21">
        <f>O615/O614*100</f>
        <v>96.9215448184288</v>
      </c>
      <c r="P617" s="21"/>
      <c r="Q617" s="21">
        <f>Q615/Q614*100</f>
        <v>96.9215448184288</v>
      </c>
      <c r="R617" s="21"/>
      <c r="S617" s="21"/>
      <c r="T617" s="21"/>
      <c r="U617" s="21"/>
      <c r="V617" s="21"/>
      <c r="W617" s="21">
        <f>W615/W614*100</f>
        <v>96.9215448184288</v>
      </c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4"/>
      <c r="J618" s="53"/>
      <c r="K618" s="54"/>
      <c r="L618" s="74"/>
      <c r="M618" s="23"/>
      <c r="N618" s="74"/>
      <c r="O618" s="74"/>
      <c r="P618" s="23"/>
      <c r="Q618" s="23"/>
      <c r="R618" s="23"/>
      <c r="S618" s="74"/>
      <c r="T618" s="74"/>
      <c r="U618" s="74"/>
      <c r="V618" s="23"/>
      <c r="W618" s="23"/>
      <c r="X618" s="23"/>
      <c r="Y618" s="23"/>
      <c r="Z618" s="4"/>
    </row>
    <row r="619" spans="1:26" ht="23.25">
      <c r="A619" s="4"/>
      <c r="B619" s="51"/>
      <c r="C619" s="51"/>
      <c r="D619" s="51" t="s">
        <v>89</v>
      </c>
      <c r="E619" s="51"/>
      <c r="F619" s="51"/>
      <c r="G619" s="51"/>
      <c r="H619" s="51"/>
      <c r="I619" s="64"/>
      <c r="J619" s="53" t="s">
        <v>177</v>
      </c>
      <c r="K619" s="54"/>
      <c r="L619" s="74"/>
      <c r="M619" s="23"/>
      <c r="N619" s="74"/>
      <c r="O619" s="74"/>
      <c r="P619" s="23"/>
      <c r="Q619" s="23"/>
      <c r="R619" s="23"/>
      <c r="S619" s="74"/>
      <c r="T619" s="74"/>
      <c r="U619" s="74"/>
      <c r="V619" s="23"/>
      <c r="W619" s="23"/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4"/>
      <c r="J620" s="53" t="s">
        <v>90</v>
      </c>
      <c r="K620" s="54"/>
      <c r="L620" s="74"/>
      <c r="M620" s="23"/>
      <c r="N620" s="74"/>
      <c r="O620" s="74"/>
      <c r="P620" s="23"/>
      <c r="Q620" s="23"/>
      <c r="R620" s="23"/>
      <c r="S620" s="74"/>
      <c r="T620" s="74"/>
      <c r="U620" s="74"/>
      <c r="V620" s="23"/>
      <c r="W620" s="23"/>
      <c r="X620" s="23"/>
      <c r="Y620" s="23"/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4"/>
      <c r="J621" s="53" t="s">
        <v>52</v>
      </c>
      <c r="K621" s="54"/>
      <c r="L621" s="74">
        <f>L629+L714+L838+L972+L1044+L1164+L1201+L1239</f>
        <v>624445.4</v>
      </c>
      <c r="M621" s="23">
        <f>M629+M714+M838+M972+M1044+M1164+M1201+M1239</f>
        <v>21991.800000000003</v>
      </c>
      <c r="N621" s="74">
        <f>N629+N714+N838+N972+N1044+N1164+N1201+N1239</f>
        <v>385429.39999999997</v>
      </c>
      <c r="O621" s="74">
        <f>O629+O714+O838+O972+O1044+O1164+O1201+O1239</f>
        <v>485491.6</v>
      </c>
      <c r="P621" s="23">
        <f>P629+P714+P838+P972+P1044+P1164+P1201+P1239</f>
        <v>99000</v>
      </c>
      <c r="Q621" s="23">
        <f>SUM(L621:P621)</f>
        <v>1616358.2000000002</v>
      </c>
      <c r="R621" s="23">
        <f>R629+R714+R838+R972+R1044+R1164+R1201+R1239</f>
        <v>42500</v>
      </c>
      <c r="S621" s="74">
        <f>S629+S714+S838+S972+S1044+S1164+S1201+S1239</f>
        <v>29915.9</v>
      </c>
      <c r="T621" s="74">
        <f>T629+T714+T838+T972+T1044+T1164+T1201+T1239</f>
        <v>19748.7</v>
      </c>
      <c r="U621" s="74">
        <f>U629+U714+U838+U972+U1044+U1164+U1201+U1239</f>
        <v>0</v>
      </c>
      <c r="V621" s="23">
        <f>SUM(R621:U621)</f>
        <v>92164.59999999999</v>
      </c>
      <c r="W621" s="23">
        <f>Q621+V621</f>
        <v>1708522.8000000003</v>
      </c>
      <c r="X621" s="23">
        <f>Q621/W621*100</f>
        <v>94.60559730312056</v>
      </c>
      <c r="Y621" s="23">
        <f>V621/W621*100</f>
        <v>5.394402696879432</v>
      </c>
      <c r="Z621" s="4"/>
    </row>
    <row r="622" spans="1:26" ht="23.25">
      <c r="A622" s="4"/>
      <c r="B622" s="57"/>
      <c r="C622" s="57"/>
      <c r="D622" s="57"/>
      <c r="E622" s="57"/>
      <c r="F622" s="57"/>
      <c r="G622" s="57"/>
      <c r="H622" s="57"/>
      <c r="I622" s="64"/>
      <c r="J622" s="53" t="s">
        <v>53</v>
      </c>
      <c r="K622" s="54"/>
      <c r="L622" s="74">
        <f aca="true" t="shared" si="58" ref="L622:P623">L639+L715+L839+L973+L1045+L1165+L1202+L1240</f>
        <v>688863.4</v>
      </c>
      <c r="M622" s="23">
        <f t="shared" si="58"/>
        <v>21426.2</v>
      </c>
      <c r="N622" s="74">
        <f t="shared" si="58"/>
        <v>323435.8</v>
      </c>
      <c r="O622" s="74">
        <f t="shared" si="58"/>
        <v>574577</v>
      </c>
      <c r="P622" s="23">
        <f t="shared" si="58"/>
        <v>0</v>
      </c>
      <c r="Q622" s="23">
        <f>SUM(L622:P622)</f>
        <v>1608302.4</v>
      </c>
      <c r="R622" s="23">
        <f aca="true" t="shared" si="59" ref="R622:U623">R639+R715+R839+R973+R1045+R1165+R1202+R1240</f>
        <v>143508.5</v>
      </c>
      <c r="S622" s="74">
        <f t="shared" si="59"/>
        <v>41723.8</v>
      </c>
      <c r="T622" s="74">
        <f t="shared" si="59"/>
        <v>18715.9</v>
      </c>
      <c r="U622" s="74">
        <f t="shared" si="59"/>
        <v>0</v>
      </c>
      <c r="V622" s="23">
        <f>SUM(R622:U622)</f>
        <v>203948.19999999998</v>
      </c>
      <c r="W622" s="23">
        <f>Q622+V622</f>
        <v>1812250.5999999999</v>
      </c>
      <c r="X622" s="23">
        <f>Q622/W622*100</f>
        <v>88.74613698569061</v>
      </c>
      <c r="Y622" s="23">
        <f>V622/W622*100</f>
        <v>11.25386301430939</v>
      </c>
      <c r="Z622" s="4"/>
    </row>
    <row r="623" spans="1:26" ht="23.25">
      <c r="A623" s="4"/>
      <c r="B623" s="57"/>
      <c r="C623" s="58"/>
      <c r="D623" s="58"/>
      <c r="E623" s="58"/>
      <c r="F623" s="58"/>
      <c r="G623" s="58"/>
      <c r="H623" s="58"/>
      <c r="I623" s="53"/>
      <c r="J623" s="53" t="s">
        <v>54</v>
      </c>
      <c r="K623" s="54"/>
      <c r="L623" s="21">
        <f t="shared" si="58"/>
        <v>676675.5</v>
      </c>
      <c r="M623" s="21">
        <f t="shared" si="58"/>
        <v>19336.500000000004</v>
      </c>
      <c r="N623" s="21">
        <f t="shared" si="58"/>
        <v>305779.49999999994</v>
      </c>
      <c r="O623" s="21">
        <f t="shared" si="58"/>
        <v>563831.1</v>
      </c>
      <c r="P623" s="21">
        <f t="shared" si="58"/>
        <v>0</v>
      </c>
      <c r="Q623" s="21">
        <f>SUM(L623:P623)</f>
        <v>1565622.6</v>
      </c>
      <c r="R623" s="21">
        <f t="shared" si="59"/>
        <v>130310.5</v>
      </c>
      <c r="S623" s="21">
        <f t="shared" si="59"/>
        <v>36994.1</v>
      </c>
      <c r="T623" s="21">
        <f t="shared" si="59"/>
        <v>18373.4</v>
      </c>
      <c r="U623" s="21">
        <f t="shared" si="59"/>
        <v>0</v>
      </c>
      <c r="V623" s="21">
        <f>SUM(R623:U623)</f>
        <v>185678</v>
      </c>
      <c r="W623" s="21">
        <f>Q623+V623</f>
        <v>1751300.6</v>
      </c>
      <c r="X623" s="21">
        <f>Q623/W623*100</f>
        <v>89.39770819469828</v>
      </c>
      <c r="Y623" s="21">
        <f>V623/W623*100</f>
        <v>10.602291805301729</v>
      </c>
      <c r="Z623" s="4"/>
    </row>
    <row r="624" spans="1:26" ht="23.25">
      <c r="A624" s="4"/>
      <c r="B624" s="57"/>
      <c r="C624" s="57"/>
      <c r="D624" s="57"/>
      <c r="E624" s="57"/>
      <c r="F624" s="57"/>
      <c r="G624" s="57"/>
      <c r="H624" s="57"/>
      <c r="I624" s="64"/>
      <c r="J624" s="53" t="s">
        <v>55</v>
      </c>
      <c r="K624" s="54"/>
      <c r="L624" s="74">
        <f aca="true" t="shared" si="60" ref="L624:W624">L623/L621*100</f>
        <v>108.36423809031182</v>
      </c>
      <c r="M624" s="23">
        <f t="shared" si="60"/>
        <v>87.92595421929992</v>
      </c>
      <c r="N624" s="74">
        <f t="shared" si="60"/>
        <v>79.33476273475765</v>
      </c>
      <c r="O624" s="74">
        <f t="shared" si="60"/>
        <v>116.13611852398682</v>
      </c>
      <c r="P624" s="23">
        <f t="shared" si="60"/>
        <v>0</v>
      </c>
      <c r="Q624" s="23">
        <f t="shared" si="60"/>
        <v>96.8611165520118</v>
      </c>
      <c r="R624" s="23">
        <f t="shared" si="60"/>
        <v>306.6129411764706</v>
      </c>
      <c r="S624" s="74">
        <f t="shared" si="60"/>
        <v>123.66032778555885</v>
      </c>
      <c r="T624" s="74">
        <f t="shared" si="60"/>
        <v>93.0359973061518</v>
      </c>
      <c r="U624" s="74"/>
      <c r="V624" s="23">
        <f t="shared" si="60"/>
        <v>201.4634686202729</v>
      </c>
      <c r="W624" s="23">
        <f t="shared" si="60"/>
        <v>102.50378865298137</v>
      </c>
      <c r="X624" s="23"/>
      <c r="Y624" s="23"/>
      <c r="Z624" s="4"/>
    </row>
    <row r="625" spans="1:26" ht="23.25">
      <c r="A625" s="4"/>
      <c r="B625" s="57"/>
      <c r="C625" s="57"/>
      <c r="D625" s="57"/>
      <c r="E625" s="57"/>
      <c r="F625" s="57"/>
      <c r="G625" s="57"/>
      <c r="H625" s="57"/>
      <c r="I625" s="64"/>
      <c r="J625" s="53" t="s">
        <v>56</v>
      </c>
      <c r="K625" s="54"/>
      <c r="L625" s="74">
        <f>L623/L622*100</f>
        <v>98.23072324643753</v>
      </c>
      <c r="M625" s="23">
        <f>M623/M622*100</f>
        <v>90.2469873332649</v>
      </c>
      <c r="N625" s="74">
        <f aca="true" t="shared" si="61" ref="N625:W625">N623/N622*100</f>
        <v>94.5410186503782</v>
      </c>
      <c r="O625" s="74">
        <f t="shared" si="61"/>
        <v>98.12977198878478</v>
      </c>
      <c r="P625" s="23"/>
      <c r="Q625" s="23">
        <f t="shared" si="61"/>
        <v>97.34628263938426</v>
      </c>
      <c r="R625" s="23">
        <f t="shared" si="61"/>
        <v>90.80333220680308</v>
      </c>
      <c r="S625" s="74">
        <f t="shared" si="61"/>
        <v>88.66426356180405</v>
      </c>
      <c r="T625" s="74">
        <f t="shared" si="61"/>
        <v>98.17000518275904</v>
      </c>
      <c r="U625" s="74"/>
      <c r="V625" s="23">
        <f t="shared" si="61"/>
        <v>91.04174491365946</v>
      </c>
      <c r="W625" s="23">
        <f t="shared" si="61"/>
        <v>96.63677860004573</v>
      </c>
      <c r="X625" s="23"/>
      <c r="Y625" s="23"/>
      <c r="Z625" s="4"/>
    </row>
    <row r="626" spans="1:26" ht="23.25">
      <c r="A626" s="4"/>
      <c r="B626" s="57"/>
      <c r="C626" s="57"/>
      <c r="D626" s="57"/>
      <c r="E626" s="57"/>
      <c r="F626" s="57"/>
      <c r="G626" s="57"/>
      <c r="H626" s="57"/>
      <c r="I626" s="64"/>
      <c r="J626" s="53"/>
      <c r="K626" s="54"/>
      <c r="L626" s="74"/>
      <c r="M626" s="23"/>
      <c r="N626" s="74"/>
      <c r="O626" s="74"/>
      <c r="P626" s="23"/>
      <c r="Q626" s="23"/>
      <c r="R626" s="23"/>
      <c r="S626" s="74"/>
      <c r="T626" s="74"/>
      <c r="U626" s="74"/>
      <c r="V626" s="23"/>
      <c r="W626" s="23"/>
      <c r="X626" s="23"/>
      <c r="Y626" s="23"/>
      <c r="Z626" s="4"/>
    </row>
    <row r="627" spans="1:26" ht="23.25">
      <c r="A627" s="4"/>
      <c r="B627" s="57"/>
      <c r="C627" s="57"/>
      <c r="D627" s="57"/>
      <c r="E627" s="57"/>
      <c r="F627" s="57" t="s">
        <v>169</v>
      </c>
      <c r="G627" s="57"/>
      <c r="H627" s="57"/>
      <c r="I627" s="64"/>
      <c r="J627" s="53" t="s">
        <v>178</v>
      </c>
      <c r="K627" s="54"/>
      <c r="L627" s="74"/>
      <c r="M627" s="23"/>
      <c r="N627" s="74"/>
      <c r="O627" s="74"/>
      <c r="P627" s="23"/>
      <c r="Q627" s="23"/>
      <c r="R627" s="23"/>
      <c r="S627" s="74"/>
      <c r="T627" s="74"/>
      <c r="U627" s="74"/>
      <c r="V627" s="23"/>
      <c r="W627" s="23"/>
      <c r="X627" s="23"/>
      <c r="Y627" s="23"/>
      <c r="Z627" s="4"/>
    </row>
    <row r="628" spans="1:26" ht="23.25">
      <c r="A628" s="4"/>
      <c r="B628" s="57"/>
      <c r="C628" s="57"/>
      <c r="D628" s="57"/>
      <c r="E628" s="57"/>
      <c r="F628" s="57"/>
      <c r="G628" s="57"/>
      <c r="H628" s="57"/>
      <c r="I628" s="64"/>
      <c r="J628" s="53" t="s">
        <v>171</v>
      </c>
      <c r="K628" s="54"/>
      <c r="L628" s="74"/>
      <c r="M628" s="23"/>
      <c r="N628" s="74"/>
      <c r="O628" s="74"/>
      <c r="P628" s="23"/>
      <c r="Q628" s="23"/>
      <c r="R628" s="23"/>
      <c r="S628" s="74"/>
      <c r="T628" s="74"/>
      <c r="U628" s="74"/>
      <c r="V628" s="23"/>
      <c r="W628" s="23"/>
      <c r="X628" s="23"/>
      <c r="Y628" s="23"/>
      <c r="Z628" s="4"/>
    </row>
    <row r="629" spans="1:26" ht="23.25">
      <c r="A629" s="4"/>
      <c r="B629" s="57"/>
      <c r="C629" s="57"/>
      <c r="D629" s="57"/>
      <c r="E629" s="57"/>
      <c r="F629" s="57"/>
      <c r="G629" s="57"/>
      <c r="H629" s="57"/>
      <c r="I629" s="64"/>
      <c r="J629" s="53" t="s">
        <v>52</v>
      </c>
      <c r="K629" s="54"/>
      <c r="L629" s="74">
        <f>L645</f>
        <v>65739.9</v>
      </c>
      <c r="M629" s="23">
        <f>M645</f>
        <v>2645.4999999999995</v>
      </c>
      <c r="N629" s="74">
        <f>N645</f>
        <v>151328.1</v>
      </c>
      <c r="O629" s="74">
        <f>O645</f>
        <v>176844.4</v>
      </c>
      <c r="P629" s="23">
        <f>P645</f>
        <v>99000</v>
      </c>
      <c r="Q629" s="23">
        <f>SUM(L629:P629)</f>
        <v>495557.9</v>
      </c>
      <c r="R629" s="23">
        <f>R645</f>
        <v>16591.7</v>
      </c>
      <c r="S629" s="74">
        <f>S645</f>
        <v>0</v>
      </c>
      <c r="T629" s="74">
        <f>T645</f>
        <v>0</v>
      </c>
      <c r="U629" s="74">
        <f>U645</f>
        <v>0</v>
      </c>
      <c r="V629" s="23">
        <f>SUM(R629:U629)</f>
        <v>16591.7</v>
      </c>
      <c r="W629" s="23">
        <f>Q629+V629</f>
        <v>512149.60000000003</v>
      </c>
      <c r="X629" s="23">
        <f>Q629/W629*100</f>
        <v>96.76038017016903</v>
      </c>
      <c r="Y629" s="23">
        <f>V629/W629*100</f>
        <v>3.2396198298309713</v>
      </c>
      <c r="Z629" s="4"/>
    </row>
    <row r="630" spans="1:26" ht="23.25">
      <c r="A630" s="4"/>
      <c r="B630" s="65"/>
      <c r="C630" s="65"/>
      <c r="D630" s="65"/>
      <c r="E630" s="65"/>
      <c r="F630" s="65"/>
      <c r="G630" s="65"/>
      <c r="H630" s="65"/>
      <c r="I630" s="66"/>
      <c r="J630" s="62"/>
      <c r="K630" s="63"/>
      <c r="L630" s="75"/>
      <c r="M630" s="76"/>
      <c r="N630" s="75"/>
      <c r="O630" s="75"/>
      <c r="P630" s="76"/>
      <c r="Q630" s="76"/>
      <c r="R630" s="76"/>
      <c r="S630" s="75"/>
      <c r="T630" s="75"/>
      <c r="U630" s="75"/>
      <c r="V630" s="76"/>
      <c r="W630" s="76"/>
      <c r="X630" s="76"/>
      <c r="Y630" s="76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242</v>
      </c>
      <c r="Z632" s="4"/>
    </row>
    <row r="633" spans="1:26" ht="23.25">
      <c r="A633" s="4"/>
      <c r="B633" s="67" t="s">
        <v>41</v>
      </c>
      <c r="C633" s="68"/>
      <c r="D633" s="68"/>
      <c r="E633" s="68"/>
      <c r="F633" s="68"/>
      <c r="G633" s="68"/>
      <c r="H633" s="69"/>
      <c r="I633" s="10"/>
      <c r="J633" s="11"/>
      <c r="K633" s="12"/>
      <c r="L633" s="13" t="s">
        <v>2</v>
      </c>
      <c r="M633" s="13"/>
      <c r="N633" s="13"/>
      <c r="O633" s="13"/>
      <c r="P633" s="13"/>
      <c r="Q633" s="13"/>
      <c r="R633" s="14" t="s">
        <v>3</v>
      </c>
      <c r="S633" s="13"/>
      <c r="T633" s="13"/>
      <c r="U633" s="13"/>
      <c r="V633" s="15"/>
      <c r="W633" s="13" t="s">
        <v>43</v>
      </c>
      <c r="X633" s="13"/>
      <c r="Y633" s="16"/>
      <c r="Z633" s="4"/>
    </row>
    <row r="634" spans="1:26" ht="23.25">
      <c r="A634" s="4"/>
      <c r="B634" s="17" t="s">
        <v>42</v>
      </c>
      <c r="C634" s="18"/>
      <c r="D634" s="18"/>
      <c r="E634" s="18"/>
      <c r="F634" s="18"/>
      <c r="G634" s="18"/>
      <c r="H634" s="70"/>
      <c r="I634" s="19"/>
      <c r="J634" s="20"/>
      <c r="K634" s="21"/>
      <c r="L634" s="22"/>
      <c r="M634" s="23"/>
      <c r="N634" s="24"/>
      <c r="O634" s="25" t="s">
        <v>4</v>
      </c>
      <c r="P634" s="26"/>
      <c r="Q634" s="27"/>
      <c r="R634" s="28" t="s">
        <v>4</v>
      </c>
      <c r="S634" s="24"/>
      <c r="T634" s="22"/>
      <c r="U634" s="29"/>
      <c r="V634" s="27"/>
      <c r="W634" s="27"/>
      <c r="X634" s="30" t="s">
        <v>5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6</v>
      </c>
      <c r="K635" s="21"/>
      <c r="L635" s="34" t="s">
        <v>7</v>
      </c>
      <c r="M635" s="35" t="s">
        <v>8</v>
      </c>
      <c r="N635" s="36" t="s">
        <v>7</v>
      </c>
      <c r="O635" s="34" t="s">
        <v>9</v>
      </c>
      <c r="P635" s="26" t="s">
        <v>10</v>
      </c>
      <c r="Q635" s="23"/>
      <c r="R635" s="37" t="s">
        <v>9</v>
      </c>
      <c r="S635" s="35" t="s">
        <v>11</v>
      </c>
      <c r="T635" s="34" t="s">
        <v>12</v>
      </c>
      <c r="U635" s="29" t="s">
        <v>13</v>
      </c>
      <c r="V635" s="27"/>
      <c r="W635" s="27"/>
      <c r="X635" s="27"/>
      <c r="Y635" s="35"/>
      <c r="Z635" s="4"/>
    </row>
    <row r="636" spans="1:26" ht="23.25">
      <c r="A636" s="4"/>
      <c r="B636" s="38" t="s">
        <v>32</v>
      </c>
      <c r="C636" s="38" t="s">
        <v>33</v>
      </c>
      <c r="D636" s="38" t="s">
        <v>34</v>
      </c>
      <c r="E636" s="38" t="s">
        <v>35</v>
      </c>
      <c r="F636" s="38" t="s">
        <v>36</v>
      </c>
      <c r="G636" s="38" t="s">
        <v>37</v>
      </c>
      <c r="H636" s="38" t="s">
        <v>40</v>
      </c>
      <c r="I636" s="19"/>
      <c r="J636" s="39"/>
      <c r="K636" s="21"/>
      <c r="L636" s="34" t="s">
        <v>14</v>
      </c>
      <c r="M636" s="35" t="s">
        <v>15</v>
      </c>
      <c r="N636" s="36" t="s">
        <v>16</v>
      </c>
      <c r="O636" s="34" t="s">
        <v>17</v>
      </c>
      <c r="P636" s="26" t="s">
        <v>18</v>
      </c>
      <c r="Q636" s="35" t="s">
        <v>19</v>
      </c>
      <c r="R636" s="37" t="s">
        <v>17</v>
      </c>
      <c r="S636" s="35" t="s">
        <v>20</v>
      </c>
      <c r="T636" s="34" t="s">
        <v>21</v>
      </c>
      <c r="U636" s="29" t="s">
        <v>22</v>
      </c>
      <c r="V636" s="26" t="s">
        <v>19</v>
      </c>
      <c r="W636" s="26" t="s">
        <v>23</v>
      </c>
      <c r="X636" s="26" t="s">
        <v>24</v>
      </c>
      <c r="Y636" s="35" t="s">
        <v>25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26</v>
      </c>
      <c r="P637" s="47"/>
      <c r="Q637" s="48"/>
      <c r="R637" s="49" t="s">
        <v>26</v>
      </c>
      <c r="S637" s="44" t="s">
        <v>27</v>
      </c>
      <c r="T637" s="43"/>
      <c r="U637" s="50" t="s">
        <v>28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4"/>
      <c r="J638" s="53"/>
      <c r="K638" s="54"/>
      <c r="L638" s="22"/>
      <c r="M638" s="23"/>
      <c r="N638" s="24"/>
      <c r="O638" s="3"/>
      <c r="P638" s="27"/>
      <c r="Q638" s="27"/>
      <c r="R638" s="23"/>
      <c r="S638" s="24"/>
      <c r="T638" s="22"/>
      <c r="U638" s="73"/>
      <c r="V638" s="27"/>
      <c r="W638" s="27"/>
      <c r="X638" s="27"/>
      <c r="Y638" s="23"/>
      <c r="Z638" s="4"/>
    </row>
    <row r="639" spans="1:26" ht="23.25">
      <c r="A639" s="4"/>
      <c r="B639" s="51" t="s">
        <v>164</v>
      </c>
      <c r="C639" s="51" t="s">
        <v>167</v>
      </c>
      <c r="D639" s="51" t="s">
        <v>89</v>
      </c>
      <c r="E639" s="51"/>
      <c r="F639" s="51" t="s">
        <v>169</v>
      </c>
      <c r="G639" s="51"/>
      <c r="H639" s="51"/>
      <c r="I639" s="64"/>
      <c r="J639" s="55" t="s">
        <v>53</v>
      </c>
      <c r="K639" s="56"/>
      <c r="L639" s="74">
        <f>L646</f>
        <v>91615.29999999999</v>
      </c>
      <c r="M639" s="74">
        <f aca="true" t="shared" si="62" ref="M639:P640">M646</f>
        <v>2116.5</v>
      </c>
      <c r="N639" s="74">
        <f t="shared" si="62"/>
        <v>126201.7</v>
      </c>
      <c r="O639" s="74">
        <f t="shared" si="62"/>
        <v>297526.6</v>
      </c>
      <c r="P639" s="74">
        <f t="shared" si="62"/>
        <v>0</v>
      </c>
      <c r="Q639" s="74">
        <f>SUM(L639:P639)</f>
        <v>517460.1</v>
      </c>
      <c r="R639" s="74">
        <f aca="true" t="shared" si="63" ref="R639:U640">R646</f>
        <v>36265</v>
      </c>
      <c r="S639" s="74">
        <f t="shared" si="63"/>
        <v>0</v>
      </c>
      <c r="T639" s="74">
        <f t="shared" si="63"/>
        <v>0</v>
      </c>
      <c r="U639" s="77">
        <f t="shared" si="63"/>
        <v>0</v>
      </c>
      <c r="V639" s="23">
        <f>SUM(R639:U639)</f>
        <v>36265</v>
      </c>
      <c r="W639" s="23">
        <f>Q639+V639</f>
        <v>553725.1</v>
      </c>
      <c r="X639" s="23">
        <f>Q639/W639*100</f>
        <v>93.45072130557203</v>
      </c>
      <c r="Y639" s="23">
        <f>V639/W639*100</f>
        <v>6.549278694427975</v>
      </c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4"/>
      <c r="J640" s="55" t="s">
        <v>54</v>
      </c>
      <c r="K640" s="56"/>
      <c r="L640" s="74">
        <f>L647</f>
        <v>90214.09999999999</v>
      </c>
      <c r="M640" s="74">
        <f t="shared" si="62"/>
        <v>1885.6</v>
      </c>
      <c r="N640" s="74">
        <f t="shared" si="62"/>
        <v>123746.1</v>
      </c>
      <c r="O640" s="74">
        <f t="shared" si="62"/>
        <v>292257.2</v>
      </c>
      <c r="P640" s="74">
        <f t="shared" si="62"/>
        <v>0</v>
      </c>
      <c r="Q640" s="74">
        <f>SUM(L640:P640)</f>
        <v>508103</v>
      </c>
      <c r="R640" s="74">
        <f t="shared" si="63"/>
        <v>24794.699999999997</v>
      </c>
      <c r="S640" s="74">
        <f t="shared" si="63"/>
        <v>0</v>
      </c>
      <c r="T640" s="74">
        <f t="shared" si="63"/>
        <v>0</v>
      </c>
      <c r="U640" s="74">
        <f t="shared" si="63"/>
        <v>0</v>
      </c>
      <c r="V640" s="23">
        <f>SUM(R640:U640)</f>
        <v>24794.699999999997</v>
      </c>
      <c r="W640" s="23">
        <f>Q640+V640</f>
        <v>532897.7</v>
      </c>
      <c r="X640" s="23">
        <f>Q640/W640*100</f>
        <v>95.34719327931046</v>
      </c>
      <c r="Y640" s="23">
        <f>V640/W640*100</f>
        <v>4.652806720689543</v>
      </c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4"/>
      <c r="J641" s="53" t="s">
        <v>55</v>
      </c>
      <c r="K641" s="54"/>
      <c r="L641" s="74">
        <f aca="true" t="shared" si="64" ref="L641:W641">L640/L629*100</f>
        <v>137.22883667300985</v>
      </c>
      <c r="M641" s="74">
        <f t="shared" si="64"/>
        <v>71.27575127575129</v>
      </c>
      <c r="N641" s="74">
        <f t="shared" si="64"/>
        <v>81.77337850670166</v>
      </c>
      <c r="O641" s="74">
        <f t="shared" si="64"/>
        <v>165.26234361958876</v>
      </c>
      <c r="P641" s="74">
        <f t="shared" si="64"/>
        <v>0</v>
      </c>
      <c r="Q641" s="23">
        <f t="shared" si="64"/>
        <v>102.53151044509632</v>
      </c>
      <c r="R641" s="74">
        <f t="shared" si="64"/>
        <v>149.44038284202338</v>
      </c>
      <c r="S641" s="74"/>
      <c r="T641" s="74"/>
      <c r="U641" s="74"/>
      <c r="V641" s="23">
        <f t="shared" si="64"/>
        <v>149.44038284202338</v>
      </c>
      <c r="W641" s="23">
        <f t="shared" si="64"/>
        <v>104.05117957721725</v>
      </c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4"/>
      <c r="J642" s="53" t="s">
        <v>56</v>
      </c>
      <c r="K642" s="54"/>
      <c r="L642" s="74">
        <f>L640/L639*100</f>
        <v>98.47056113989694</v>
      </c>
      <c r="M642" s="23">
        <f>M640/M639*100</f>
        <v>89.0904795653201</v>
      </c>
      <c r="N642" s="74">
        <f aca="true" t="shared" si="65" ref="N642:W642">N640/N639*100</f>
        <v>98.05422589394597</v>
      </c>
      <c r="O642" s="74">
        <f t="shared" si="65"/>
        <v>98.22893146360695</v>
      </c>
      <c r="P642" s="23"/>
      <c r="Q642" s="23">
        <f t="shared" si="65"/>
        <v>98.19172531370052</v>
      </c>
      <c r="R642" s="23">
        <f t="shared" si="65"/>
        <v>68.3708810147525</v>
      </c>
      <c r="S642" s="74"/>
      <c r="T642" s="74"/>
      <c r="U642" s="74"/>
      <c r="V642" s="23">
        <f t="shared" si="65"/>
        <v>68.3708810147525</v>
      </c>
      <c r="W642" s="23">
        <f t="shared" si="65"/>
        <v>96.23867511153097</v>
      </c>
      <c r="X642" s="23"/>
      <c r="Y642" s="23"/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4"/>
      <c r="J643" s="53"/>
      <c r="K643" s="54"/>
      <c r="L643" s="74"/>
      <c r="M643" s="23"/>
      <c r="N643" s="74"/>
      <c r="O643" s="74"/>
      <c r="P643" s="23"/>
      <c r="Q643" s="23"/>
      <c r="R643" s="23"/>
      <c r="S643" s="74"/>
      <c r="T643" s="74"/>
      <c r="U643" s="74"/>
      <c r="V643" s="23"/>
      <c r="W643" s="23"/>
      <c r="X643" s="23"/>
      <c r="Y643" s="23"/>
      <c r="Z643" s="4"/>
    </row>
    <row r="644" spans="1:26" ht="23.25">
      <c r="A644" s="4"/>
      <c r="B644" s="51"/>
      <c r="C644" s="51"/>
      <c r="D644" s="51"/>
      <c r="E644" s="51"/>
      <c r="F644" s="51"/>
      <c r="G644" s="51" t="s">
        <v>63</v>
      </c>
      <c r="H644" s="51"/>
      <c r="I644" s="64"/>
      <c r="J644" s="53" t="s">
        <v>64</v>
      </c>
      <c r="K644" s="54"/>
      <c r="L644" s="74"/>
      <c r="M644" s="23"/>
      <c r="N644" s="74"/>
      <c r="O644" s="74"/>
      <c r="P644" s="23"/>
      <c r="Q644" s="23"/>
      <c r="R644" s="23"/>
      <c r="S644" s="74"/>
      <c r="T644" s="74"/>
      <c r="U644" s="74"/>
      <c r="V644" s="23"/>
      <c r="W644" s="23"/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4"/>
      <c r="J645" s="53" t="s">
        <v>52</v>
      </c>
      <c r="K645" s="54"/>
      <c r="L645" s="74">
        <f aca="true" t="shared" si="66" ref="L645:P647">L652+L660+L668+L685+L692+L699+L706</f>
        <v>65739.9</v>
      </c>
      <c r="M645" s="23">
        <f t="shared" si="66"/>
        <v>2645.4999999999995</v>
      </c>
      <c r="N645" s="74">
        <f t="shared" si="66"/>
        <v>151328.1</v>
      </c>
      <c r="O645" s="74">
        <f t="shared" si="66"/>
        <v>176844.4</v>
      </c>
      <c r="P645" s="23">
        <f t="shared" si="66"/>
        <v>99000</v>
      </c>
      <c r="Q645" s="23">
        <f>SUM(L645:P645)</f>
        <v>495557.9</v>
      </c>
      <c r="R645" s="23">
        <f aca="true" t="shared" si="67" ref="R645:U647">R652+R660+R668+R685+R692+R699+R706</f>
        <v>16591.7</v>
      </c>
      <c r="S645" s="74">
        <f t="shared" si="67"/>
        <v>0</v>
      </c>
      <c r="T645" s="74">
        <f t="shared" si="67"/>
        <v>0</v>
      </c>
      <c r="U645" s="74">
        <f t="shared" si="67"/>
        <v>0</v>
      </c>
      <c r="V645" s="23">
        <f>SUM(R645:U645)</f>
        <v>16591.7</v>
      </c>
      <c r="W645" s="23">
        <f>Q645+V645</f>
        <v>512149.60000000003</v>
      </c>
      <c r="X645" s="23">
        <f>Q645/W645*100</f>
        <v>96.76038017016903</v>
      </c>
      <c r="Y645" s="23">
        <f>V645/W645*100</f>
        <v>3.2396198298309713</v>
      </c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4"/>
      <c r="J646" s="53" t="s">
        <v>53</v>
      </c>
      <c r="K646" s="54"/>
      <c r="L646" s="74">
        <f t="shared" si="66"/>
        <v>91615.29999999999</v>
      </c>
      <c r="M646" s="23">
        <f t="shared" si="66"/>
        <v>2116.5</v>
      </c>
      <c r="N646" s="74">
        <f t="shared" si="66"/>
        <v>126201.7</v>
      </c>
      <c r="O646" s="74">
        <f t="shared" si="66"/>
        <v>297526.6</v>
      </c>
      <c r="P646" s="23">
        <f t="shared" si="66"/>
        <v>0</v>
      </c>
      <c r="Q646" s="23">
        <f>SUM(L646:P646)</f>
        <v>517460.1</v>
      </c>
      <c r="R646" s="23">
        <f t="shared" si="67"/>
        <v>36265</v>
      </c>
      <c r="S646" s="74">
        <f t="shared" si="67"/>
        <v>0</v>
      </c>
      <c r="T646" s="74">
        <f t="shared" si="67"/>
        <v>0</v>
      </c>
      <c r="U646" s="74">
        <f t="shared" si="67"/>
        <v>0</v>
      </c>
      <c r="V646" s="23">
        <f>SUM(R646:U646)</f>
        <v>36265</v>
      </c>
      <c r="W646" s="23">
        <f>Q646+V646</f>
        <v>553725.1</v>
      </c>
      <c r="X646" s="23">
        <f>Q646/W646*100</f>
        <v>93.45072130557203</v>
      </c>
      <c r="Y646" s="23">
        <f>V646/W646*100</f>
        <v>6.549278694427975</v>
      </c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4"/>
      <c r="J647" s="53" t="s">
        <v>54</v>
      </c>
      <c r="K647" s="54"/>
      <c r="L647" s="74">
        <f t="shared" si="66"/>
        <v>90214.09999999999</v>
      </c>
      <c r="M647" s="23">
        <f t="shared" si="66"/>
        <v>1885.6</v>
      </c>
      <c r="N647" s="74">
        <f t="shared" si="66"/>
        <v>123746.1</v>
      </c>
      <c r="O647" s="74">
        <f t="shared" si="66"/>
        <v>292257.2</v>
      </c>
      <c r="P647" s="23">
        <f t="shared" si="66"/>
        <v>0</v>
      </c>
      <c r="Q647" s="23">
        <f>SUM(L647:P647)</f>
        <v>508103</v>
      </c>
      <c r="R647" s="23">
        <f t="shared" si="67"/>
        <v>24794.699999999997</v>
      </c>
      <c r="S647" s="74">
        <f t="shared" si="67"/>
        <v>0</v>
      </c>
      <c r="T647" s="74">
        <f t="shared" si="67"/>
        <v>0</v>
      </c>
      <c r="U647" s="74">
        <f t="shared" si="67"/>
        <v>0</v>
      </c>
      <c r="V647" s="23">
        <f>SUM(R647:U647)</f>
        <v>24794.699999999997</v>
      </c>
      <c r="W647" s="23">
        <f>Q647+V647</f>
        <v>532897.7</v>
      </c>
      <c r="X647" s="23">
        <f>Q647/W647*100</f>
        <v>95.34719327931046</v>
      </c>
      <c r="Y647" s="23">
        <f>V647/W647*100</f>
        <v>4.652806720689543</v>
      </c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4"/>
      <c r="J648" s="53" t="s">
        <v>55</v>
      </c>
      <c r="K648" s="54"/>
      <c r="L648" s="74">
        <f aca="true" t="shared" si="68" ref="L648:W648">L647/L645*100</f>
        <v>137.22883667300985</v>
      </c>
      <c r="M648" s="23">
        <f t="shared" si="68"/>
        <v>71.27575127575129</v>
      </c>
      <c r="N648" s="74">
        <f t="shared" si="68"/>
        <v>81.77337850670166</v>
      </c>
      <c r="O648" s="74">
        <f t="shared" si="68"/>
        <v>165.26234361958876</v>
      </c>
      <c r="P648" s="23">
        <f t="shared" si="68"/>
        <v>0</v>
      </c>
      <c r="Q648" s="23">
        <f t="shared" si="68"/>
        <v>102.53151044509632</v>
      </c>
      <c r="R648" s="23">
        <f t="shared" si="68"/>
        <v>149.44038284202338</v>
      </c>
      <c r="S648" s="74"/>
      <c r="T648" s="74"/>
      <c r="U648" s="74"/>
      <c r="V648" s="23">
        <f t="shared" si="68"/>
        <v>149.44038284202338</v>
      </c>
      <c r="W648" s="23">
        <f t="shared" si="68"/>
        <v>104.05117957721725</v>
      </c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4"/>
      <c r="J649" s="53" t="s">
        <v>56</v>
      </c>
      <c r="K649" s="54"/>
      <c r="L649" s="74">
        <f>L647/L646*100</f>
        <v>98.47056113989694</v>
      </c>
      <c r="M649" s="23">
        <f>M647/M646*100</f>
        <v>89.0904795653201</v>
      </c>
      <c r="N649" s="74">
        <f aca="true" t="shared" si="69" ref="N649:W649">N647/N646*100</f>
        <v>98.05422589394597</v>
      </c>
      <c r="O649" s="74">
        <f t="shared" si="69"/>
        <v>98.22893146360695</v>
      </c>
      <c r="P649" s="23"/>
      <c r="Q649" s="23">
        <f t="shared" si="69"/>
        <v>98.19172531370052</v>
      </c>
      <c r="R649" s="23">
        <f t="shared" si="69"/>
        <v>68.3708810147525</v>
      </c>
      <c r="S649" s="74"/>
      <c r="T649" s="74"/>
      <c r="U649" s="74"/>
      <c r="V649" s="23">
        <f t="shared" si="69"/>
        <v>68.3708810147525</v>
      </c>
      <c r="W649" s="23">
        <f t="shared" si="69"/>
        <v>96.23867511153097</v>
      </c>
      <c r="X649" s="23"/>
      <c r="Y649" s="23"/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4"/>
      <c r="J650" s="53"/>
      <c r="K650" s="54"/>
      <c r="L650" s="74"/>
      <c r="M650" s="23"/>
      <c r="N650" s="74"/>
      <c r="O650" s="74"/>
      <c r="P650" s="23"/>
      <c r="Q650" s="23"/>
      <c r="R650" s="23"/>
      <c r="S650" s="74"/>
      <c r="T650" s="74"/>
      <c r="U650" s="74"/>
      <c r="V650" s="23"/>
      <c r="W650" s="23"/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 t="s">
        <v>91</v>
      </c>
      <c r="I651" s="64"/>
      <c r="J651" s="53" t="s">
        <v>92</v>
      </c>
      <c r="K651" s="54"/>
      <c r="L651" s="74"/>
      <c r="M651" s="23"/>
      <c r="N651" s="74"/>
      <c r="O651" s="74"/>
      <c r="P651" s="23"/>
      <c r="Q651" s="23"/>
      <c r="R651" s="23"/>
      <c r="S651" s="74"/>
      <c r="T651" s="74"/>
      <c r="U651" s="74"/>
      <c r="V651" s="23"/>
      <c r="W651" s="23"/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4"/>
      <c r="J652" s="53" t="s">
        <v>52</v>
      </c>
      <c r="K652" s="54"/>
      <c r="L652" s="74">
        <v>24183.6</v>
      </c>
      <c r="M652" s="23">
        <v>1408.3</v>
      </c>
      <c r="N652" s="74">
        <v>6138.4</v>
      </c>
      <c r="O652" s="74">
        <v>8900</v>
      </c>
      <c r="P652" s="23"/>
      <c r="Q652" s="23">
        <f>SUM(L652:P652)</f>
        <v>40630.299999999996</v>
      </c>
      <c r="R652" s="23"/>
      <c r="S652" s="74"/>
      <c r="T652" s="74"/>
      <c r="U652" s="74"/>
      <c r="V652" s="23">
        <f>SUM(R652:U652)</f>
        <v>0</v>
      </c>
      <c r="W652" s="23">
        <f>Q652+V652</f>
        <v>40630.299999999996</v>
      </c>
      <c r="X652" s="23">
        <f>Q652/W652*100</f>
        <v>100</v>
      </c>
      <c r="Y652" s="23">
        <f>V652/W652*100</f>
        <v>0</v>
      </c>
      <c r="Z652" s="4"/>
    </row>
    <row r="653" spans="1:26" ht="23.25">
      <c r="A653" s="4"/>
      <c r="B653" s="57"/>
      <c r="C653" s="58"/>
      <c r="D653" s="58"/>
      <c r="E653" s="58"/>
      <c r="F653" s="58"/>
      <c r="G653" s="58"/>
      <c r="H653" s="58"/>
      <c r="I653" s="53"/>
      <c r="J653" s="53" t="s">
        <v>53</v>
      </c>
      <c r="K653" s="54"/>
      <c r="L653" s="21">
        <v>31580.7</v>
      </c>
      <c r="M653" s="21">
        <v>1203.7</v>
      </c>
      <c r="N653" s="21">
        <v>2831.1</v>
      </c>
      <c r="O653" s="21">
        <v>9375.7</v>
      </c>
      <c r="P653" s="21"/>
      <c r="Q653" s="21">
        <f>SUM(L653:P653)</f>
        <v>44991.2</v>
      </c>
      <c r="R653" s="21"/>
      <c r="S653" s="21"/>
      <c r="T653" s="21"/>
      <c r="U653" s="21"/>
      <c r="V653" s="21">
        <f>SUM(R653:U653)</f>
        <v>0</v>
      </c>
      <c r="W653" s="21">
        <f>Q653+V653</f>
        <v>44991.2</v>
      </c>
      <c r="X653" s="21">
        <f>Q653/W653*100</f>
        <v>100</v>
      </c>
      <c r="Y653" s="21">
        <f>V653/W653*100</f>
        <v>0</v>
      </c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4"/>
      <c r="J654" s="53" t="s">
        <v>54</v>
      </c>
      <c r="K654" s="54"/>
      <c r="L654" s="74">
        <v>31070.9</v>
      </c>
      <c r="M654" s="23">
        <v>1072.1</v>
      </c>
      <c r="N654" s="74">
        <v>1720.3</v>
      </c>
      <c r="O654" s="74">
        <v>9375.7</v>
      </c>
      <c r="P654" s="23"/>
      <c r="Q654" s="23">
        <f>SUM(L654:P654)</f>
        <v>43239</v>
      </c>
      <c r="R654" s="23"/>
      <c r="S654" s="74"/>
      <c r="T654" s="74"/>
      <c r="U654" s="74"/>
      <c r="V654" s="23">
        <f>SUM(R654:U654)</f>
        <v>0</v>
      </c>
      <c r="W654" s="23">
        <f>Q654+V654</f>
        <v>43239</v>
      </c>
      <c r="X654" s="23">
        <f>Q654/W654*100</f>
        <v>100</v>
      </c>
      <c r="Y654" s="23">
        <f>V654/W654*100</f>
        <v>0</v>
      </c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4"/>
      <c r="J655" s="53" t="s">
        <v>55</v>
      </c>
      <c r="K655" s="54"/>
      <c r="L655" s="74">
        <f aca="true" t="shared" si="70" ref="L655:W655">L654/L652*100</f>
        <v>128.479217320829</v>
      </c>
      <c r="M655" s="23">
        <f t="shared" si="70"/>
        <v>76.12724561528084</v>
      </c>
      <c r="N655" s="74">
        <f t="shared" si="70"/>
        <v>28.0252182979278</v>
      </c>
      <c r="O655" s="74">
        <f t="shared" si="70"/>
        <v>105.34494382022473</v>
      </c>
      <c r="P655" s="23"/>
      <c r="Q655" s="23">
        <f t="shared" si="70"/>
        <v>106.42057774616482</v>
      </c>
      <c r="R655" s="23"/>
      <c r="S655" s="74"/>
      <c r="T655" s="74"/>
      <c r="U655" s="74"/>
      <c r="V655" s="23"/>
      <c r="W655" s="23">
        <f t="shared" si="70"/>
        <v>106.42057774616482</v>
      </c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4"/>
      <c r="J656" s="53" t="s">
        <v>56</v>
      </c>
      <c r="K656" s="54"/>
      <c r="L656" s="74">
        <f>L654/L653*100</f>
        <v>98.38572292571097</v>
      </c>
      <c r="M656" s="23">
        <f>M654/M653*100</f>
        <v>89.0670432832101</v>
      </c>
      <c r="N656" s="74">
        <f>N654/N653*100</f>
        <v>60.764367207092654</v>
      </c>
      <c r="O656" s="74">
        <f>O654/O653*100</f>
        <v>100</v>
      </c>
      <c r="P656" s="23"/>
      <c r="Q656" s="23">
        <f>Q654/Q653*100</f>
        <v>96.1054606234108</v>
      </c>
      <c r="R656" s="23"/>
      <c r="S656" s="74"/>
      <c r="T656" s="74"/>
      <c r="U656" s="74"/>
      <c r="V656" s="23"/>
      <c r="W656" s="23">
        <f>W654/W653*100</f>
        <v>96.1054606234108</v>
      </c>
      <c r="X656" s="23"/>
      <c r="Y656" s="23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4"/>
      <c r="J657" s="53"/>
      <c r="K657" s="54"/>
      <c r="L657" s="74"/>
      <c r="M657" s="23"/>
      <c r="N657" s="74"/>
      <c r="O657" s="74"/>
      <c r="P657" s="23"/>
      <c r="Q657" s="23"/>
      <c r="R657" s="23"/>
      <c r="S657" s="74"/>
      <c r="T657" s="74"/>
      <c r="U657" s="74"/>
      <c r="V657" s="23"/>
      <c r="W657" s="23"/>
      <c r="X657" s="23"/>
      <c r="Y657" s="23"/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 t="s">
        <v>101</v>
      </c>
      <c r="I658" s="64"/>
      <c r="J658" s="53" t="s">
        <v>179</v>
      </c>
      <c r="K658" s="54"/>
      <c r="L658" s="74"/>
      <c r="M658" s="23"/>
      <c r="N658" s="74"/>
      <c r="O658" s="74"/>
      <c r="P658" s="23"/>
      <c r="Q658" s="23"/>
      <c r="R658" s="23"/>
      <c r="S658" s="74"/>
      <c r="T658" s="74"/>
      <c r="U658" s="74"/>
      <c r="V658" s="23"/>
      <c r="W658" s="23"/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4"/>
      <c r="J659" s="53" t="s">
        <v>103</v>
      </c>
      <c r="K659" s="54"/>
      <c r="L659" s="74"/>
      <c r="M659" s="23"/>
      <c r="N659" s="74"/>
      <c r="O659" s="74"/>
      <c r="P659" s="23"/>
      <c r="Q659" s="23"/>
      <c r="R659" s="23"/>
      <c r="S659" s="74"/>
      <c r="T659" s="74"/>
      <c r="U659" s="74"/>
      <c r="V659" s="23"/>
      <c r="W659" s="23"/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4"/>
      <c r="J660" s="53" t="s">
        <v>52</v>
      </c>
      <c r="K660" s="54"/>
      <c r="L660" s="74">
        <v>5460.9</v>
      </c>
      <c r="M660" s="23">
        <v>149.8</v>
      </c>
      <c r="N660" s="74">
        <v>1600.3</v>
      </c>
      <c r="O660" s="74">
        <v>2877</v>
      </c>
      <c r="P660" s="23">
        <v>99000</v>
      </c>
      <c r="Q660" s="23">
        <f>SUM(L660:P660)</f>
        <v>109088</v>
      </c>
      <c r="R660" s="23"/>
      <c r="S660" s="74"/>
      <c r="T660" s="74"/>
      <c r="U660" s="74"/>
      <c r="V660" s="23">
        <f>SUM(R660:U660)</f>
        <v>0</v>
      </c>
      <c r="W660" s="23">
        <f>Q660+V660</f>
        <v>109088</v>
      </c>
      <c r="X660" s="23">
        <f>Q660/W660*100</f>
        <v>100</v>
      </c>
      <c r="Y660" s="23">
        <f>V660/W660*100</f>
        <v>0</v>
      </c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4"/>
      <c r="J661" s="53" t="s">
        <v>53</v>
      </c>
      <c r="K661" s="54"/>
      <c r="L661" s="74">
        <v>7691.5</v>
      </c>
      <c r="M661" s="23">
        <v>99.8</v>
      </c>
      <c r="N661" s="74">
        <v>323.9</v>
      </c>
      <c r="O661" s="74">
        <v>101877</v>
      </c>
      <c r="P661" s="23"/>
      <c r="Q661" s="23">
        <f>SUM(L661:P661)</f>
        <v>109992.2</v>
      </c>
      <c r="R661" s="23">
        <v>10000</v>
      </c>
      <c r="S661" s="74"/>
      <c r="T661" s="74"/>
      <c r="U661" s="74"/>
      <c r="V661" s="23">
        <f>SUM(R661:U661)</f>
        <v>10000</v>
      </c>
      <c r="W661" s="23">
        <f>Q661+V661</f>
        <v>119992.2</v>
      </c>
      <c r="X661" s="23">
        <f>Q661/W661*100</f>
        <v>91.66612496478938</v>
      </c>
      <c r="Y661" s="23">
        <f>V661/W661*100</f>
        <v>8.333875035210623</v>
      </c>
      <c r="Z661" s="4"/>
    </row>
    <row r="662" spans="1:26" ht="23.25">
      <c r="A662" s="4"/>
      <c r="B662" s="57"/>
      <c r="C662" s="58"/>
      <c r="D662" s="58"/>
      <c r="E662" s="58"/>
      <c r="F662" s="58"/>
      <c r="G662" s="58"/>
      <c r="H662" s="58"/>
      <c r="I662" s="53"/>
      <c r="J662" s="53" t="s">
        <v>54</v>
      </c>
      <c r="K662" s="54"/>
      <c r="L662" s="21">
        <v>7573.1</v>
      </c>
      <c r="M662" s="21">
        <v>84.5</v>
      </c>
      <c r="N662" s="21">
        <v>266.1</v>
      </c>
      <c r="O662" s="21">
        <v>101877</v>
      </c>
      <c r="P662" s="21"/>
      <c r="Q662" s="21">
        <f>SUM(L662:P662)</f>
        <v>109800.7</v>
      </c>
      <c r="R662" s="21">
        <v>10000</v>
      </c>
      <c r="S662" s="21"/>
      <c r="T662" s="21"/>
      <c r="U662" s="21"/>
      <c r="V662" s="21">
        <f>SUM(R662:U662)</f>
        <v>10000</v>
      </c>
      <c r="W662" s="21">
        <f>Q662+V662</f>
        <v>119800.7</v>
      </c>
      <c r="X662" s="21">
        <f>Q662/W662*100</f>
        <v>91.65280336425413</v>
      </c>
      <c r="Y662" s="21">
        <f>V662/W662*100</f>
        <v>8.347196635745869</v>
      </c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4"/>
      <c r="J663" s="53" t="s">
        <v>55</v>
      </c>
      <c r="K663" s="54"/>
      <c r="L663" s="74">
        <f aca="true" t="shared" si="71" ref="L663:W663">L662/L660*100</f>
        <v>138.67860609057118</v>
      </c>
      <c r="M663" s="23">
        <f t="shared" si="71"/>
        <v>56.408544726301734</v>
      </c>
      <c r="N663" s="74">
        <f t="shared" si="71"/>
        <v>16.628132225207775</v>
      </c>
      <c r="O663" s="74">
        <f t="shared" si="71"/>
        <v>3541.084462982273</v>
      </c>
      <c r="P663" s="23">
        <f t="shared" si="71"/>
        <v>0</v>
      </c>
      <c r="Q663" s="23">
        <f t="shared" si="71"/>
        <v>100.65332575535348</v>
      </c>
      <c r="R663" s="23"/>
      <c r="S663" s="74"/>
      <c r="T663" s="74"/>
      <c r="U663" s="74"/>
      <c r="V663" s="23"/>
      <c r="W663" s="23">
        <f t="shared" si="71"/>
        <v>109.82023687298327</v>
      </c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4"/>
      <c r="J664" s="53" t="s">
        <v>56</v>
      </c>
      <c r="K664" s="54"/>
      <c r="L664" s="74">
        <f>L662/L661*100</f>
        <v>98.46063836702854</v>
      </c>
      <c r="M664" s="23">
        <f>M662/M661*100</f>
        <v>84.66933867735472</v>
      </c>
      <c r="N664" s="74">
        <f aca="true" t="shared" si="72" ref="N664:W664">N662/N661*100</f>
        <v>82.1549861068231</v>
      </c>
      <c r="O664" s="74">
        <f t="shared" si="72"/>
        <v>100</v>
      </c>
      <c r="P664" s="23"/>
      <c r="Q664" s="23">
        <f t="shared" si="72"/>
        <v>99.82589674540559</v>
      </c>
      <c r="R664" s="23">
        <f t="shared" si="72"/>
        <v>100</v>
      </c>
      <c r="S664" s="74"/>
      <c r="T664" s="74"/>
      <c r="U664" s="74"/>
      <c r="V664" s="23">
        <f t="shared" si="72"/>
        <v>100</v>
      </c>
      <c r="W664" s="23">
        <f t="shared" si="72"/>
        <v>99.84040629307572</v>
      </c>
      <c r="X664" s="23"/>
      <c r="Y664" s="23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4"/>
      <c r="J665" s="53"/>
      <c r="K665" s="54"/>
      <c r="L665" s="74"/>
      <c r="M665" s="23"/>
      <c r="N665" s="74"/>
      <c r="O665" s="74"/>
      <c r="P665" s="23"/>
      <c r="Q665" s="23"/>
      <c r="R665" s="23"/>
      <c r="S665" s="74"/>
      <c r="T665" s="74"/>
      <c r="U665" s="74"/>
      <c r="V665" s="23"/>
      <c r="W665" s="23"/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 t="s">
        <v>114</v>
      </c>
      <c r="I666" s="64"/>
      <c r="J666" s="53" t="s">
        <v>180</v>
      </c>
      <c r="K666" s="54"/>
      <c r="L666" s="74"/>
      <c r="M666" s="23"/>
      <c r="N666" s="74"/>
      <c r="O666" s="74"/>
      <c r="P666" s="23"/>
      <c r="Q666" s="23"/>
      <c r="R666" s="23"/>
      <c r="S666" s="74"/>
      <c r="T666" s="74"/>
      <c r="U666" s="74"/>
      <c r="V666" s="23"/>
      <c r="W666" s="23"/>
      <c r="X666" s="23"/>
      <c r="Y666" s="23"/>
      <c r="Z666" s="4"/>
    </row>
    <row r="667" spans="1:26" ht="23.25">
      <c r="A667" s="4"/>
      <c r="B667" s="57"/>
      <c r="C667" s="57"/>
      <c r="D667" s="57"/>
      <c r="E667" s="57"/>
      <c r="F667" s="57"/>
      <c r="G667" s="57"/>
      <c r="H667" s="57"/>
      <c r="I667" s="64"/>
      <c r="J667" s="53" t="s">
        <v>181</v>
      </c>
      <c r="K667" s="54"/>
      <c r="L667" s="74"/>
      <c r="M667" s="23"/>
      <c r="N667" s="74"/>
      <c r="O667" s="74"/>
      <c r="P667" s="23"/>
      <c r="Q667" s="23"/>
      <c r="R667" s="23"/>
      <c r="S667" s="74"/>
      <c r="T667" s="74"/>
      <c r="U667" s="74"/>
      <c r="V667" s="23"/>
      <c r="W667" s="23"/>
      <c r="X667" s="23"/>
      <c r="Y667" s="23"/>
      <c r="Z667" s="4"/>
    </row>
    <row r="668" spans="1:26" ht="23.25">
      <c r="A668" s="4"/>
      <c r="B668" s="57"/>
      <c r="C668" s="58"/>
      <c r="D668" s="58"/>
      <c r="E668" s="58"/>
      <c r="F668" s="58"/>
      <c r="G668" s="58"/>
      <c r="H668" s="58"/>
      <c r="I668" s="53"/>
      <c r="J668" s="53" t="s">
        <v>52</v>
      </c>
      <c r="K668" s="54"/>
      <c r="L668" s="21">
        <v>8242.5</v>
      </c>
      <c r="M668" s="21">
        <v>228</v>
      </c>
      <c r="N668" s="21">
        <v>4250.3</v>
      </c>
      <c r="O668" s="21"/>
      <c r="P668" s="21"/>
      <c r="Q668" s="21">
        <f>SUM(L668:P668)</f>
        <v>12720.8</v>
      </c>
      <c r="R668" s="21"/>
      <c r="S668" s="21"/>
      <c r="T668" s="21"/>
      <c r="U668" s="21"/>
      <c r="V668" s="21">
        <f>SUM(R668:U668)</f>
        <v>0</v>
      </c>
      <c r="W668" s="21">
        <f>Q668+V668</f>
        <v>12720.8</v>
      </c>
      <c r="X668" s="21">
        <f>Q668/W668*100</f>
        <v>100</v>
      </c>
      <c r="Y668" s="21">
        <f>V668/W668*100</f>
        <v>0</v>
      </c>
      <c r="Z668" s="4"/>
    </row>
    <row r="669" spans="1:26" ht="23.25">
      <c r="A669" s="4"/>
      <c r="B669" s="57"/>
      <c r="C669" s="57"/>
      <c r="D669" s="57"/>
      <c r="E669" s="57"/>
      <c r="F669" s="57"/>
      <c r="G669" s="57"/>
      <c r="H669" s="57"/>
      <c r="I669" s="64"/>
      <c r="J669" s="53" t="s">
        <v>53</v>
      </c>
      <c r="K669" s="54"/>
      <c r="L669" s="74">
        <v>11884.5</v>
      </c>
      <c r="M669" s="23">
        <v>161.8</v>
      </c>
      <c r="N669" s="74">
        <v>9004.6</v>
      </c>
      <c r="O669" s="74"/>
      <c r="P669" s="23"/>
      <c r="Q669" s="23">
        <f>SUM(L669:P669)</f>
        <v>21050.9</v>
      </c>
      <c r="R669" s="23"/>
      <c r="S669" s="74"/>
      <c r="T669" s="74"/>
      <c r="U669" s="74"/>
      <c r="V669" s="23">
        <f>SUM(R669:U669)</f>
        <v>0</v>
      </c>
      <c r="W669" s="23">
        <f>Q669+V669</f>
        <v>21050.9</v>
      </c>
      <c r="X669" s="23">
        <f>Q669/W669*100</f>
        <v>100</v>
      </c>
      <c r="Y669" s="23">
        <f>V669/W669*100</f>
        <v>0</v>
      </c>
      <c r="Z669" s="4"/>
    </row>
    <row r="670" spans="1:26" ht="23.25">
      <c r="A670" s="4"/>
      <c r="B670" s="57"/>
      <c r="C670" s="57"/>
      <c r="D670" s="57"/>
      <c r="E670" s="57"/>
      <c r="F670" s="57"/>
      <c r="G670" s="57"/>
      <c r="H670" s="57"/>
      <c r="I670" s="64"/>
      <c r="J670" s="53" t="s">
        <v>54</v>
      </c>
      <c r="K670" s="54"/>
      <c r="L670" s="74">
        <v>11725.1</v>
      </c>
      <c r="M670" s="23">
        <v>147.3</v>
      </c>
      <c r="N670" s="74">
        <v>8995.2</v>
      </c>
      <c r="O670" s="74"/>
      <c r="P670" s="23"/>
      <c r="Q670" s="23">
        <f>SUM(L670:P670)</f>
        <v>20867.6</v>
      </c>
      <c r="R670" s="23"/>
      <c r="S670" s="74"/>
      <c r="T670" s="74"/>
      <c r="U670" s="74"/>
      <c r="V670" s="23">
        <f>SUM(R670:U670)</f>
        <v>0</v>
      </c>
      <c r="W670" s="23">
        <f>Q670+V670</f>
        <v>20867.6</v>
      </c>
      <c r="X670" s="23">
        <f>Q670/W670*100</f>
        <v>100</v>
      </c>
      <c r="Y670" s="23">
        <f>V670/W670*100</f>
        <v>0</v>
      </c>
      <c r="Z670" s="4"/>
    </row>
    <row r="671" spans="1:26" ht="23.25">
      <c r="A671" s="4"/>
      <c r="B671" s="57"/>
      <c r="C671" s="57"/>
      <c r="D671" s="57"/>
      <c r="E671" s="57"/>
      <c r="F671" s="57"/>
      <c r="G671" s="57"/>
      <c r="H671" s="57"/>
      <c r="I671" s="64"/>
      <c r="J671" s="53" t="s">
        <v>55</v>
      </c>
      <c r="K671" s="54"/>
      <c r="L671" s="74">
        <f>L670/L668*100</f>
        <v>142.2517440097058</v>
      </c>
      <c r="M671" s="23">
        <f>M670/M668*100</f>
        <v>64.60526315789474</v>
      </c>
      <c r="N671" s="74">
        <f>N670/N668*100</f>
        <v>211.6368256358375</v>
      </c>
      <c r="O671" s="74"/>
      <c r="P671" s="23"/>
      <c r="Q671" s="23">
        <f>Q670/Q668*100</f>
        <v>164.04314194075843</v>
      </c>
      <c r="R671" s="23"/>
      <c r="S671" s="74"/>
      <c r="T671" s="74"/>
      <c r="U671" s="74"/>
      <c r="V671" s="23"/>
      <c r="W671" s="23">
        <f>W670/W668*100</f>
        <v>164.04314194075843</v>
      </c>
      <c r="X671" s="23"/>
      <c r="Y671" s="23"/>
      <c r="Z671" s="4"/>
    </row>
    <row r="672" spans="1:26" ht="23.25">
      <c r="A672" s="4"/>
      <c r="B672" s="57"/>
      <c r="C672" s="57"/>
      <c r="D672" s="57"/>
      <c r="E672" s="57"/>
      <c r="F672" s="57"/>
      <c r="G672" s="57"/>
      <c r="H672" s="57"/>
      <c r="I672" s="64"/>
      <c r="J672" s="53" t="s">
        <v>56</v>
      </c>
      <c r="K672" s="54"/>
      <c r="L672" s="74">
        <f>L670/L669*100</f>
        <v>98.65875720476251</v>
      </c>
      <c r="M672" s="23">
        <f>M670/M669*100</f>
        <v>91.03831891223733</v>
      </c>
      <c r="N672" s="74">
        <f>N670/N669*100</f>
        <v>99.89560891100105</v>
      </c>
      <c r="O672" s="74"/>
      <c r="P672" s="23"/>
      <c r="Q672" s="23">
        <f>Q670/Q669*100</f>
        <v>99.12925338109058</v>
      </c>
      <c r="R672" s="23"/>
      <c r="S672" s="74"/>
      <c r="T672" s="74"/>
      <c r="U672" s="74"/>
      <c r="V672" s="23"/>
      <c r="W672" s="23">
        <f>W670/W669*100</f>
        <v>99.12925338109058</v>
      </c>
      <c r="X672" s="23"/>
      <c r="Y672" s="23"/>
      <c r="Z672" s="4"/>
    </row>
    <row r="673" spans="1:26" ht="23.25">
      <c r="A673" s="4"/>
      <c r="B673" s="57"/>
      <c r="C673" s="57"/>
      <c r="D673" s="57"/>
      <c r="E673" s="57"/>
      <c r="F673" s="57"/>
      <c r="G673" s="57"/>
      <c r="H673" s="57"/>
      <c r="I673" s="64"/>
      <c r="J673" s="53"/>
      <c r="K673" s="54"/>
      <c r="L673" s="74"/>
      <c r="M673" s="23"/>
      <c r="N673" s="74"/>
      <c r="O673" s="74"/>
      <c r="P673" s="23"/>
      <c r="Q673" s="23"/>
      <c r="R673" s="23"/>
      <c r="S673" s="74"/>
      <c r="T673" s="74"/>
      <c r="U673" s="74"/>
      <c r="V673" s="23"/>
      <c r="W673" s="23"/>
      <c r="X673" s="23"/>
      <c r="Y673" s="23"/>
      <c r="Z673" s="4"/>
    </row>
    <row r="674" spans="1:26" ht="23.25">
      <c r="A674" s="4"/>
      <c r="B674" s="57"/>
      <c r="C674" s="57"/>
      <c r="D674" s="57"/>
      <c r="E674" s="57"/>
      <c r="F674" s="57"/>
      <c r="G674" s="57"/>
      <c r="H674" s="57" t="s">
        <v>126</v>
      </c>
      <c r="I674" s="64"/>
      <c r="J674" s="53" t="s">
        <v>127</v>
      </c>
      <c r="K674" s="54"/>
      <c r="L674" s="74"/>
      <c r="M674" s="23"/>
      <c r="N674" s="74"/>
      <c r="O674" s="74"/>
      <c r="P674" s="23"/>
      <c r="Q674" s="23"/>
      <c r="R674" s="23"/>
      <c r="S674" s="74"/>
      <c r="T674" s="74"/>
      <c r="U674" s="74"/>
      <c r="V674" s="23"/>
      <c r="W674" s="23"/>
      <c r="X674" s="23"/>
      <c r="Y674" s="23"/>
      <c r="Z674" s="4"/>
    </row>
    <row r="675" spans="1:26" ht="23.25">
      <c r="A675" s="4"/>
      <c r="B675" s="65"/>
      <c r="C675" s="65"/>
      <c r="D675" s="65"/>
      <c r="E675" s="65"/>
      <c r="F675" s="65"/>
      <c r="G675" s="65"/>
      <c r="H675" s="65"/>
      <c r="I675" s="66"/>
      <c r="J675" s="62"/>
      <c r="K675" s="63"/>
      <c r="L675" s="75"/>
      <c r="M675" s="76"/>
      <c r="N675" s="75"/>
      <c r="O675" s="75"/>
      <c r="P675" s="76"/>
      <c r="Q675" s="76"/>
      <c r="R675" s="76"/>
      <c r="S675" s="75"/>
      <c r="T675" s="75"/>
      <c r="U675" s="75"/>
      <c r="V675" s="76"/>
      <c r="W675" s="76"/>
      <c r="X675" s="76"/>
      <c r="Y675" s="76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243</v>
      </c>
      <c r="Z677" s="4"/>
    </row>
    <row r="678" spans="1:26" ht="23.25">
      <c r="A678" s="4"/>
      <c r="B678" s="67" t="s">
        <v>41</v>
      </c>
      <c r="C678" s="68"/>
      <c r="D678" s="68"/>
      <c r="E678" s="68"/>
      <c r="F678" s="68"/>
      <c r="G678" s="68"/>
      <c r="H678" s="69"/>
      <c r="I678" s="10"/>
      <c r="J678" s="11"/>
      <c r="K678" s="12"/>
      <c r="L678" s="13" t="s">
        <v>2</v>
      </c>
      <c r="M678" s="13"/>
      <c r="N678" s="13"/>
      <c r="O678" s="13"/>
      <c r="P678" s="13"/>
      <c r="Q678" s="13"/>
      <c r="R678" s="14" t="s">
        <v>3</v>
      </c>
      <c r="S678" s="13"/>
      <c r="T678" s="13"/>
      <c r="U678" s="13"/>
      <c r="V678" s="15"/>
      <c r="W678" s="13" t="s">
        <v>43</v>
      </c>
      <c r="X678" s="13"/>
      <c r="Y678" s="16"/>
      <c r="Z678" s="4"/>
    </row>
    <row r="679" spans="1:26" ht="23.25">
      <c r="A679" s="4"/>
      <c r="B679" s="17" t="s">
        <v>42</v>
      </c>
      <c r="C679" s="18"/>
      <c r="D679" s="18"/>
      <c r="E679" s="18"/>
      <c r="F679" s="18"/>
      <c r="G679" s="18"/>
      <c r="H679" s="70"/>
      <c r="I679" s="19"/>
      <c r="J679" s="20"/>
      <c r="K679" s="21"/>
      <c r="L679" s="22"/>
      <c r="M679" s="23"/>
      <c r="N679" s="24"/>
      <c r="O679" s="25" t="s">
        <v>4</v>
      </c>
      <c r="P679" s="26"/>
      <c r="Q679" s="27"/>
      <c r="R679" s="28" t="s">
        <v>4</v>
      </c>
      <c r="S679" s="24"/>
      <c r="T679" s="22"/>
      <c r="U679" s="29"/>
      <c r="V679" s="27"/>
      <c r="W679" s="27"/>
      <c r="X679" s="30" t="s">
        <v>5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6</v>
      </c>
      <c r="K680" s="21"/>
      <c r="L680" s="34" t="s">
        <v>7</v>
      </c>
      <c r="M680" s="35" t="s">
        <v>8</v>
      </c>
      <c r="N680" s="36" t="s">
        <v>7</v>
      </c>
      <c r="O680" s="34" t="s">
        <v>9</v>
      </c>
      <c r="P680" s="26" t="s">
        <v>10</v>
      </c>
      <c r="Q680" s="23"/>
      <c r="R680" s="37" t="s">
        <v>9</v>
      </c>
      <c r="S680" s="35" t="s">
        <v>11</v>
      </c>
      <c r="T680" s="34" t="s">
        <v>12</v>
      </c>
      <c r="U680" s="29" t="s">
        <v>13</v>
      </c>
      <c r="V680" s="27"/>
      <c r="W680" s="27"/>
      <c r="X680" s="27"/>
      <c r="Y680" s="35"/>
      <c r="Z680" s="4"/>
    </row>
    <row r="681" spans="1:26" ht="23.25">
      <c r="A681" s="4"/>
      <c r="B681" s="38" t="s">
        <v>32</v>
      </c>
      <c r="C681" s="38" t="s">
        <v>33</v>
      </c>
      <c r="D681" s="38" t="s">
        <v>34</v>
      </c>
      <c r="E681" s="38" t="s">
        <v>35</v>
      </c>
      <c r="F681" s="38" t="s">
        <v>36</v>
      </c>
      <c r="G681" s="38" t="s">
        <v>37</v>
      </c>
      <c r="H681" s="38" t="s">
        <v>40</v>
      </c>
      <c r="I681" s="19"/>
      <c r="J681" s="39"/>
      <c r="K681" s="21"/>
      <c r="L681" s="34" t="s">
        <v>14</v>
      </c>
      <c r="M681" s="35" t="s">
        <v>15</v>
      </c>
      <c r="N681" s="36" t="s">
        <v>16</v>
      </c>
      <c r="O681" s="34" t="s">
        <v>17</v>
      </c>
      <c r="P681" s="26" t="s">
        <v>18</v>
      </c>
      <c r="Q681" s="35" t="s">
        <v>19</v>
      </c>
      <c r="R681" s="37" t="s">
        <v>17</v>
      </c>
      <c r="S681" s="35" t="s">
        <v>20</v>
      </c>
      <c r="T681" s="34" t="s">
        <v>21</v>
      </c>
      <c r="U681" s="29" t="s">
        <v>22</v>
      </c>
      <c r="V681" s="26" t="s">
        <v>19</v>
      </c>
      <c r="W681" s="26" t="s">
        <v>23</v>
      </c>
      <c r="X681" s="26" t="s">
        <v>24</v>
      </c>
      <c r="Y681" s="35" t="s">
        <v>25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26</v>
      </c>
      <c r="P682" s="47"/>
      <c r="Q682" s="48"/>
      <c r="R682" s="49" t="s">
        <v>26</v>
      </c>
      <c r="S682" s="44" t="s">
        <v>27</v>
      </c>
      <c r="T682" s="43"/>
      <c r="U682" s="50" t="s">
        <v>28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4"/>
      <c r="J683" s="53"/>
      <c r="K683" s="54"/>
      <c r="L683" s="22"/>
      <c r="M683" s="23"/>
      <c r="N683" s="24"/>
      <c r="O683" s="3"/>
      <c r="P683" s="27"/>
      <c r="Q683" s="27"/>
      <c r="R683" s="23"/>
      <c r="S683" s="24"/>
      <c r="T683" s="22"/>
      <c r="U683" s="73"/>
      <c r="V683" s="27"/>
      <c r="W683" s="27"/>
      <c r="X683" s="27"/>
      <c r="Y683" s="23"/>
      <c r="Z683" s="4"/>
    </row>
    <row r="684" spans="1:26" ht="23.25">
      <c r="A684" s="4"/>
      <c r="B684" s="51" t="s">
        <v>164</v>
      </c>
      <c r="C684" s="51" t="s">
        <v>167</v>
      </c>
      <c r="D684" s="51" t="s">
        <v>89</v>
      </c>
      <c r="E684" s="51"/>
      <c r="F684" s="51" t="s">
        <v>169</v>
      </c>
      <c r="G684" s="51" t="s">
        <v>63</v>
      </c>
      <c r="H684" s="51" t="s">
        <v>126</v>
      </c>
      <c r="I684" s="64"/>
      <c r="J684" s="55" t="s">
        <v>128</v>
      </c>
      <c r="K684" s="56"/>
      <c r="L684" s="74"/>
      <c r="M684" s="74"/>
      <c r="N684" s="74"/>
      <c r="O684" s="74"/>
      <c r="P684" s="74"/>
      <c r="Q684" s="74"/>
      <c r="R684" s="74"/>
      <c r="S684" s="74"/>
      <c r="T684" s="74"/>
      <c r="U684" s="77"/>
      <c r="V684" s="23"/>
      <c r="W684" s="23"/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4"/>
      <c r="J685" s="55" t="s">
        <v>52</v>
      </c>
      <c r="K685" s="56"/>
      <c r="L685" s="74">
        <v>23194.7</v>
      </c>
      <c r="M685" s="74">
        <v>596.8</v>
      </c>
      <c r="N685" s="74">
        <v>138067</v>
      </c>
      <c r="O685" s="74"/>
      <c r="P685" s="74"/>
      <c r="Q685" s="74">
        <f>SUM(L685:P685)</f>
        <v>161858.5</v>
      </c>
      <c r="R685" s="74"/>
      <c r="S685" s="74"/>
      <c r="T685" s="74"/>
      <c r="U685" s="74"/>
      <c r="V685" s="23">
        <f>SUM(R685:U685)</f>
        <v>0</v>
      </c>
      <c r="W685" s="23">
        <f>Q685+V685</f>
        <v>161858.5</v>
      </c>
      <c r="X685" s="23">
        <f>Q685/W685*100</f>
        <v>100</v>
      </c>
      <c r="Y685" s="23">
        <f>V685/W685*100</f>
        <v>0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4"/>
      <c r="J686" s="53" t="s">
        <v>53</v>
      </c>
      <c r="K686" s="54"/>
      <c r="L686" s="74">
        <v>34050.6</v>
      </c>
      <c r="M686" s="74">
        <v>476.9</v>
      </c>
      <c r="N686" s="74">
        <v>113530.2</v>
      </c>
      <c r="O686" s="74"/>
      <c r="P686" s="74"/>
      <c r="Q686" s="23">
        <f>SUM(L686:P686)</f>
        <v>148057.7</v>
      </c>
      <c r="R686" s="74"/>
      <c r="S686" s="74"/>
      <c r="T686" s="74"/>
      <c r="U686" s="74"/>
      <c r="V686" s="23">
        <f>SUM(R686:U686)</f>
        <v>0</v>
      </c>
      <c r="W686" s="23">
        <f>Q686+V686</f>
        <v>148057.7</v>
      </c>
      <c r="X686" s="23">
        <f>Q686/W686*100</f>
        <v>100</v>
      </c>
      <c r="Y686" s="23">
        <f>V686/W686*100</f>
        <v>0</v>
      </c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4"/>
      <c r="J687" s="53" t="s">
        <v>54</v>
      </c>
      <c r="K687" s="54"/>
      <c r="L687" s="74">
        <v>33605.2</v>
      </c>
      <c r="M687" s="23">
        <v>433.3</v>
      </c>
      <c r="N687" s="74">
        <v>112345.4</v>
      </c>
      <c r="O687" s="74"/>
      <c r="P687" s="23"/>
      <c r="Q687" s="23">
        <f>SUM(L687:P687)</f>
        <v>146383.9</v>
      </c>
      <c r="R687" s="23"/>
      <c r="S687" s="74"/>
      <c r="T687" s="74"/>
      <c r="U687" s="74"/>
      <c r="V687" s="23">
        <f>SUM(R687:U687)</f>
        <v>0</v>
      </c>
      <c r="W687" s="23">
        <f>Q687+V687</f>
        <v>146383.9</v>
      </c>
      <c r="X687" s="23">
        <f>Q687/W687*100</f>
        <v>100</v>
      </c>
      <c r="Y687" s="23">
        <f>V687/W687*100</f>
        <v>0</v>
      </c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4"/>
      <c r="J688" s="53" t="s">
        <v>55</v>
      </c>
      <c r="K688" s="54"/>
      <c r="L688" s="74">
        <f>L687/L685*100</f>
        <v>144.8830982940068</v>
      </c>
      <c r="M688" s="23">
        <f>M687/M685*100</f>
        <v>72.60388739946382</v>
      </c>
      <c r="N688" s="74">
        <f>N687/N685*100</f>
        <v>81.37020432109048</v>
      </c>
      <c r="O688" s="74"/>
      <c r="P688" s="23"/>
      <c r="Q688" s="23">
        <f>Q687/Q685*100</f>
        <v>90.43942703040001</v>
      </c>
      <c r="R688" s="23"/>
      <c r="S688" s="74"/>
      <c r="T688" s="74"/>
      <c r="U688" s="74"/>
      <c r="V688" s="23"/>
      <c r="W688" s="23">
        <f>W687/W685*100</f>
        <v>90.43942703040001</v>
      </c>
      <c r="X688" s="23"/>
      <c r="Y688" s="23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4"/>
      <c r="J689" s="53" t="s">
        <v>56</v>
      </c>
      <c r="K689" s="54"/>
      <c r="L689" s="74">
        <f>L687/L686*100</f>
        <v>98.69194669110088</v>
      </c>
      <c r="M689" s="23">
        <f>M687/M686*100</f>
        <v>90.85762214300692</v>
      </c>
      <c r="N689" s="74">
        <f>N687/N686*100</f>
        <v>98.95640102809648</v>
      </c>
      <c r="O689" s="74"/>
      <c r="P689" s="23"/>
      <c r="Q689" s="23">
        <f>Q687/Q686*100</f>
        <v>98.86949479831173</v>
      </c>
      <c r="R689" s="23"/>
      <c r="S689" s="74"/>
      <c r="T689" s="74"/>
      <c r="U689" s="74"/>
      <c r="V689" s="23"/>
      <c r="W689" s="23">
        <f>W687/W686*100</f>
        <v>98.86949479831173</v>
      </c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4"/>
      <c r="J690" s="53"/>
      <c r="K690" s="54"/>
      <c r="L690" s="74"/>
      <c r="M690" s="23"/>
      <c r="N690" s="74"/>
      <c r="O690" s="74"/>
      <c r="P690" s="23"/>
      <c r="Q690" s="23"/>
      <c r="R690" s="23"/>
      <c r="S690" s="74"/>
      <c r="T690" s="74"/>
      <c r="U690" s="74"/>
      <c r="V690" s="23"/>
      <c r="W690" s="23"/>
      <c r="X690" s="23"/>
      <c r="Y690" s="23"/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 t="s">
        <v>143</v>
      </c>
      <c r="I691" s="64"/>
      <c r="J691" s="53" t="s">
        <v>144</v>
      </c>
      <c r="K691" s="54"/>
      <c r="L691" s="74"/>
      <c r="M691" s="23"/>
      <c r="N691" s="74"/>
      <c r="O691" s="74"/>
      <c r="P691" s="23"/>
      <c r="Q691" s="23"/>
      <c r="R691" s="23"/>
      <c r="S691" s="74"/>
      <c r="T691" s="74"/>
      <c r="U691" s="74"/>
      <c r="V691" s="23"/>
      <c r="W691" s="23"/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4"/>
      <c r="J692" s="53" t="s">
        <v>52</v>
      </c>
      <c r="K692" s="54"/>
      <c r="L692" s="74">
        <v>4658.2</v>
      </c>
      <c r="M692" s="23">
        <v>262.6</v>
      </c>
      <c r="N692" s="74">
        <v>1272.1</v>
      </c>
      <c r="O692" s="74"/>
      <c r="P692" s="23"/>
      <c r="Q692" s="23">
        <f>SUM(L692:P692)</f>
        <v>6192.9</v>
      </c>
      <c r="R692" s="23"/>
      <c r="S692" s="74"/>
      <c r="T692" s="74"/>
      <c r="U692" s="74"/>
      <c r="V692" s="23">
        <f>SUM(R692:U692)</f>
        <v>0</v>
      </c>
      <c r="W692" s="23">
        <f>Q692+V692</f>
        <v>6192.9</v>
      </c>
      <c r="X692" s="23">
        <f>Q692/W692*100</f>
        <v>100</v>
      </c>
      <c r="Y692" s="23">
        <f>V692/W692*100</f>
        <v>0</v>
      </c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4"/>
      <c r="J693" s="53" t="s">
        <v>53</v>
      </c>
      <c r="K693" s="54"/>
      <c r="L693" s="74">
        <v>6408</v>
      </c>
      <c r="M693" s="23">
        <v>174.3</v>
      </c>
      <c r="N693" s="74">
        <v>511.9</v>
      </c>
      <c r="O693" s="74"/>
      <c r="P693" s="23"/>
      <c r="Q693" s="23">
        <f>SUM(L693:P693)</f>
        <v>7094.2</v>
      </c>
      <c r="R693" s="23"/>
      <c r="S693" s="74"/>
      <c r="T693" s="74"/>
      <c r="U693" s="74"/>
      <c r="V693" s="23">
        <f>SUM(R693:U693)</f>
        <v>0</v>
      </c>
      <c r="W693" s="23">
        <f>Q693+V693</f>
        <v>7094.2</v>
      </c>
      <c r="X693" s="23">
        <f>Q693/W693*100</f>
        <v>100</v>
      </c>
      <c r="Y693" s="23">
        <f>V693/W693*100</f>
        <v>0</v>
      </c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4"/>
      <c r="J694" s="53" t="s">
        <v>54</v>
      </c>
      <c r="K694" s="54"/>
      <c r="L694" s="74">
        <v>6239.8</v>
      </c>
      <c r="M694" s="23">
        <v>148.4</v>
      </c>
      <c r="N694" s="74">
        <v>419.1</v>
      </c>
      <c r="O694" s="74"/>
      <c r="P694" s="23"/>
      <c r="Q694" s="23">
        <f>SUM(L694:P694)</f>
        <v>6807.3</v>
      </c>
      <c r="R694" s="23"/>
      <c r="S694" s="74"/>
      <c r="T694" s="74"/>
      <c r="U694" s="74"/>
      <c r="V694" s="23">
        <f>SUM(R694:U694)</f>
        <v>0</v>
      </c>
      <c r="W694" s="23">
        <f>Q694+V694</f>
        <v>6807.3</v>
      </c>
      <c r="X694" s="23">
        <f>Q694/W694*100</f>
        <v>100</v>
      </c>
      <c r="Y694" s="23">
        <f>V694/W694*100</f>
        <v>0</v>
      </c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4"/>
      <c r="J695" s="53" t="s">
        <v>55</v>
      </c>
      <c r="K695" s="54"/>
      <c r="L695" s="74">
        <f>L694/L692*100</f>
        <v>133.9530290670216</v>
      </c>
      <c r="M695" s="23">
        <f>M694/M692*100</f>
        <v>56.51180502665652</v>
      </c>
      <c r="N695" s="74">
        <f>N694/N692*100</f>
        <v>32.945523150695706</v>
      </c>
      <c r="O695" s="74"/>
      <c r="P695" s="23"/>
      <c r="Q695" s="23">
        <f>Q694/Q692*100</f>
        <v>109.92103860872938</v>
      </c>
      <c r="R695" s="23"/>
      <c r="S695" s="74"/>
      <c r="T695" s="74"/>
      <c r="U695" s="74"/>
      <c r="V695" s="23"/>
      <c r="W695" s="23">
        <f>W694/W692*100</f>
        <v>109.92103860872938</v>
      </c>
      <c r="X695" s="23"/>
      <c r="Y695" s="23"/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4"/>
      <c r="J696" s="53" t="s">
        <v>56</v>
      </c>
      <c r="K696" s="54"/>
      <c r="L696" s="74">
        <f>L694/L693*100</f>
        <v>97.37515605493134</v>
      </c>
      <c r="M696" s="23">
        <f>M694/M693*100</f>
        <v>85.14056224899598</v>
      </c>
      <c r="N696" s="74">
        <f>N694/N693*100</f>
        <v>81.87145926938855</v>
      </c>
      <c r="O696" s="74"/>
      <c r="P696" s="23"/>
      <c r="Q696" s="23">
        <f>Q694/Q693*100</f>
        <v>95.95585125877479</v>
      </c>
      <c r="R696" s="23"/>
      <c r="S696" s="74"/>
      <c r="T696" s="74"/>
      <c r="U696" s="74"/>
      <c r="V696" s="23"/>
      <c r="W696" s="23">
        <f>W694/W693*100</f>
        <v>95.95585125877479</v>
      </c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4"/>
      <c r="J697" s="53"/>
      <c r="K697" s="54"/>
      <c r="L697" s="74"/>
      <c r="M697" s="23"/>
      <c r="N697" s="74"/>
      <c r="O697" s="74"/>
      <c r="P697" s="23"/>
      <c r="Q697" s="23"/>
      <c r="R697" s="23"/>
      <c r="S697" s="74"/>
      <c r="T697" s="74"/>
      <c r="U697" s="74"/>
      <c r="V697" s="23"/>
      <c r="W697" s="23"/>
      <c r="X697" s="23"/>
      <c r="Y697" s="23"/>
      <c r="Z697" s="4"/>
    </row>
    <row r="698" spans="1:26" ht="23.25">
      <c r="A698" s="4"/>
      <c r="B698" s="57"/>
      <c r="C698" s="58"/>
      <c r="D698" s="58"/>
      <c r="E698" s="58"/>
      <c r="F698" s="58"/>
      <c r="G698" s="58"/>
      <c r="H698" s="58" t="s">
        <v>182</v>
      </c>
      <c r="I698" s="53"/>
      <c r="J698" s="53" t="s">
        <v>183</v>
      </c>
      <c r="K698" s="54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4"/>
      <c r="J699" s="53" t="s">
        <v>52</v>
      </c>
      <c r="K699" s="54"/>
      <c r="L699" s="74"/>
      <c r="M699" s="23"/>
      <c r="N699" s="74"/>
      <c r="O699" s="74">
        <v>67114.4</v>
      </c>
      <c r="P699" s="23"/>
      <c r="Q699" s="23">
        <f>SUM(L699:P699)</f>
        <v>67114.4</v>
      </c>
      <c r="R699" s="23">
        <v>6719.2</v>
      </c>
      <c r="S699" s="74"/>
      <c r="T699" s="74"/>
      <c r="U699" s="74"/>
      <c r="V699" s="23">
        <f>SUM(R699:U699)</f>
        <v>6719.2</v>
      </c>
      <c r="W699" s="23">
        <f>Q699+V699</f>
        <v>73833.59999999999</v>
      </c>
      <c r="X699" s="23">
        <f>Q699/W699*100</f>
        <v>90.89953625449661</v>
      </c>
      <c r="Y699" s="23">
        <f>V699/W699*100</f>
        <v>9.100463745503404</v>
      </c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4"/>
      <c r="J700" s="53" t="s">
        <v>53</v>
      </c>
      <c r="K700" s="54"/>
      <c r="L700" s="74"/>
      <c r="M700" s="23"/>
      <c r="N700" s="74"/>
      <c r="O700" s="74">
        <v>90340.7</v>
      </c>
      <c r="P700" s="23"/>
      <c r="Q700" s="23">
        <f>SUM(L700:P700)</f>
        <v>90340.7</v>
      </c>
      <c r="R700" s="23">
        <v>3098.4</v>
      </c>
      <c r="S700" s="74"/>
      <c r="T700" s="74"/>
      <c r="U700" s="74"/>
      <c r="V700" s="23">
        <f>SUM(R700:U700)</f>
        <v>3098.4</v>
      </c>
      <c r="W700" s="23">
        <f>Q700+V700</f>
        <v>93439.09999999999</v>
      </c>
      <c r="X700" s="23">
        <f>Q700/W700*100</f>
        <v>96.6840434036715</v>
      </c>
      <c r="Y700" s="23">
        <f>V700/W700*100</f>
        <v>3.3159565963285185</v>
      </c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4"/>
      <c r="J701" s="53" t="s">
        <v>54</v>
      </c>
      <c r="K701" s="54"/>
      <c r="L701" s="74"/>
      <c r="M701" s="23"/>
      <c r="N701" s="74"/>
      <c r="O701" s="74">
        <v>90287.2</v>
      </c>
      <c r="P701" s="23"/>
      <c r="Q701" s="23">
        <f>SUM(L701:P701)</f>
        <v>90287.2</v>
      </c>
      <c r="R701" s="23">
        <v>3098.4</v>
      </c>
      <c r="S701" s="74"/>
      <c r="T701" s="74"/>
      <c r="U701" s="74"/>
      <c r="V701" s="23">
        <f>SUM(R701:U701)</f>
        <v>3098.4</v>
      </c>
      <c r="W701" s="23">
        <f>Q701+V701</f>
        <v>93385.59999999999</v>
      </c>
      <c r="X701" s="23">
        <f>Q701/W701*100</f>
        <v>96.68214371380598</v>
      </c>
      <c r="Y701" s="23">
        <f>V701/W701*100</f>
        <v>3.3178562861940173</v>
      </c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4"/>
      <c r="J702" s="53" t="s">
        <v>55</v>
      </c>
      <c r="K702" s="54"/>
      <c r="L702" s="74"/>
      <c r="M702" s="23"/>
      <c r="N702" s="74"/>
      <c r="O702" s="74">
        <f>O701/O699*100</f>
        <v>134.52731455544566</v>
      </c>
      <c r="P702" s="23"/>
      <c r="Q702" s="23">
        <f>Q701/Q699*100</f>
        <v>134.52731455544566</v>
      </c>
      <c r="R702" s="23">
        <f>R701/R699*100</f>
        <v>46.112632456244796</v>
      </c>
      <c r="S702" s="74"/>
      <c r="T702" s="74"/>
      <c r="U702" s="74"/>
      <c r="V702" s="23">
        <f>V701/V699*100</f>
        <v>46.112632456244796</v>
      </c>
      <c r="W702" s="23">
        <f>W701/W699*100</f>
        <v>126.48116846530577</v>
      </c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4"/>
      <c r="J703" s="53" t="s">
        <v>56</v>
      </c>
      <c r="K703" s="54"/>
      <c r="L703" s="74"/>
      <c r="M703" s="23"/>
      <c r="N703" s="74"/>
      <c r="O703" s="74">
        <f aca="true" t="shared" si="73" ref="O703:W703">O701/O700*100</f>
        <v>99.94077973715059</v>
      </c>
      <c r="P703" s="23"/>
      <c r="Q703" s="23">
        <f t="shared" si="73"/>
        <v>99.94077973715059</v>
      </c>
      <c r="R703" s="23">
        <f t="shared" si="73"/>
        <v>100</v>
      </c>
      <c r="S703" s="74"/>
      <c r="T703" s="74"/>
      <c r="U703" s="74"/>
      <c r="V703" s="23">
        <f t="shared" si="73"/>
        <v>100</v>
      </c>
      <c r="W703" s="23">
        <f t="shared" si="73"/>
        <v>99.9427434553629</v>
      </c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4"/>
      <c r="J704" s="53"/>
      <c r="K704" s="54"/>
      <c r="L704" s="74"/>
      <c r="M704" s="23"/>
      <c r="N704" s="74"/>
      <c r="O704" s="74"/>
      <c r="P704" s="23"/>
      <c r="Q704" s="23"/>
      <c r="R704" s="23"/>
      <c r="S704" s="74"/>
      <c r="T704" s="74"/>
      <c r="U704" s="74"/>
      <c r="V704" s="23"/>
      <c r="W704" s="23"/>
      <c r="X704" s="23"/>
      <c r="Y704" s="23"/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 t="s">
        <v>184</v>
      </c>
      <c r="I705" s="64"/>
      <c r="J705" s="53" t="s">
        <v>185</v>
      </c>
      <c r="K705" s="54"/>
      <c r="L705" s="74"/>
      <c r="M705" s="23"/>
      <c r="N705" s="74"/>
      <c r="O705" s="74"/>
      <c r="P705" s="23"/>
      <c r="Q705" s="23"/>
      <c r="R705" s="23"/>
      <c r="S705" s="74"/>
      <c r="T705" s="74"/>
      <c r="U705" s="74"/>
      <c r="V705" s="23"/>
      <c r="W705" s="23"/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4"/>
      <c r="J706" s="53" t="s">
        <v>52</v>
      </c>
      <c r="K706" s="54"/>
      <c r="L706" s="74"/>
      <c r="M706" s="23"/>
      <c r="N706" s="74"/>
      <c r="O706" s="74">
        <v>97953</v>
      </c>
      <c r="P706" s="23"/>
      <c r="Q706" s="23">
        <f>SUM(L706:P706)</f>
        <v>97953</v>
      </c>
      <c r="R706" s="23">
        <v>9872.5</v>
      </c>
      <c r="S706" s="74"/>
      <c r="T706" s="74"/>
      <c r="U706" s="74"/>
      <c r="V706" s="23">
        <f>SUM(R706:U706)</f>
        <v>9872.5</v>
      </c>
      <c r="W706" s="23">
        <f>Q706+V706</f>
        <v>107825.5</v>
      </c>
      <c r="X706" s="23">
        <f>Q706/W706*100</f>
        <v>90.84400257823985</v>
      </c>
      <c r="Y706" s="23">
        <f>V706/W706*100</f>
        <v>9.155997421760159</v>
      </c>
      <c r="Z706" s="4"/>
    </row>
    <row r="707" spans="1:26" ht="23.25">
      <c r="A707" s="4"/>
      <c r="B707" s="57"/>
      <c r="C707" s="58"/>
      <c r="D707" s="58"/>
      <c r="E707" s="58"/>
      <c r="F707" s="58"/>
      <c r="G707" s="58"/>
      <c r="H707" s="58"/>
      <c r="I707" s="53"/>
      <c r="J707" s="53" t="s">
        <v>53</v>
      </c>
      <c r="K707" s="54"/>
      <c r="L707" s="21"/>
      <c r="M707" s="21"/>
      <c r="N707" s="21"/>
      <c r="O707" s="21">
        <v>95933.2</v>
      </c>
      <c r="P707" s="21"/>
      <c r="Q707" s="21">
        <f>SUM(L707:P707)</f>
        <v>95933.2</v>
      </c>
      <c r="R707" s="21">
        <v>23166.6</v>
      </c>
      <c r="S707" s="21"/>
      <c r="T707" s="21"/>
      <c r="U707" s="21"/>
      <c r="V707" s="21">
        <f>SUM(R707:U707)</f>
        <v>23166.6</v>
      </c>
      <c r="W707" s="21">
        <f>Q707+V707</f>
        <v>119099.79999999999</v>
      </c>
      <c r="X707" s="21">
        <f>Q707/W707*100</f>
        <v>80.54858194556162</v>
      </c>
      <c r="Y707" s="21">
        <f>V707/W707*100</f>
        <v>19.45141805443838</v>
      </c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4"/>
      <c r="J708" s="53" t="s">
        <v>54</v>
      </c>
      <c r="K708" s="54"/>
      <c r="L708" s="74"/>
      <c r="M708" s="23"/>
      <c r="N708" s="74"/>
      <c r="O708" s="74">
        <v>90717.3</v>
      </c>
      <c r="P708" s="23"/>
      <c r="Q708" s="23">
        <f>SUM(L708:P708)</f>
        <v>90717.3</v>
      </c>
      <c r="R708" s="23">
        <v>11696.3</v>
      </c>
      <c r="S708" s="74"/>
      <c r="T708" s="74"/>
      <c r="U708" s="74"/>
      <c r="V708" s="23">
        <f>SUM(R708:U708)</f>
        <v>11696.3</v>
      </c>
      <c r="W708" s="23">
        <f>Q708+V708</f>
        <v>102413.6</v>
      </c>
      <c r="X708" s="23">
        <f>Q708/W708*100</f>
        <v>88.57934883648265</v>
      </c>
      <c r="Y708" s="23">
        <f>V708/W708*100</f>
        <v>11.420651163517343</v>
      </c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4"/>
      <c r="J709" s="53" t="s">
        <v>55</v>
      </c>
      <c r="K709" s="54"/>
      <c r="L709" s="74"/>
      <c r="M709" s="23"/>
      <c r="N709" s="74"/>
      <c r="O709" s="74">
        <f>O708/O706*100</f>
        <v>92.61308995130318</v>
      </c>
      <c r="P709" s="23"/>
      <c r="Q709" s="23">
        <f>Q708/Q706*100</f>
        <v>92.61308995130318</v>
      </c>
      <c r="R709" s="23">
        <f>R708/R706*100</f>
        <v>118.47353760445682</v>
      </c>
      <c r="S709" s="74"/>
      <c r="T709" s="74"/>
      <c r="U709" s="74"/>
      <c r="V709" s="23">
        <f>V708/V706*100</f>
        <v>118.47353760445682</v>
      </c>
      <c r="W709" s="23">
        <f>W708/W706*100</f>
        <v>94.98087187168156</v>
      </c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4"/>
      <c r="J710" s="53" t="s">
        <v>56</v>
      </c>
      <c r="K710" s="54"/>
      <c r="L710" s="74"/>
      <c r="M710" s="23"/>
      <c r="N710" s="74"/>
      <c r="O710" s="74">
        <f aca="true" t="shared" si="74" ref="O710:W710">O708/O707*100</f>
        <v>94.56298757885696</v>
      </c>
      <c r="P710" s="23"/>
      <c r="Q710" s="23">
        <f t="shared" si="74"/>
        <v>94.56298757885696</v>
      </c>
      <c r="R710" s="23">
        <f t="shared" si="74"/>
        <v>50.48777118783075</v>
      </c>
      <c r="S710" s="74"/>
      <c r="T710" s="74"/>
      <c r="U710" s="74"/>
      <c r="V710" s="23">
        <f t="shared" si="74"/>
        <v>50.48777118783075</v>
      </c>
      <c r="W710" s="23">
        <f t="shared" si="74"/>
        <v>85.98973298024012</v>
      </c>
      <c r="X710" s="23"/>
      <c r="Y710" s="23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4"/>
      <c r="J711" s="53"/>
      <c r="K711" s="54"/>
      <c r="L711" s="74"/>
      <c r="M711" s="23"/>
      <c r="N711" s="74"/>
      <c r="O711" s="74"/>
      <c r="P711" s="23"/>
      <c r="Q711" s="23"/>
      <c r="R711" s="23"/>
      <c r="S711" s="74"/>
      <c r="T711" s="74"/>
      <c r="U711" s="74"/>
      <c r="V711" s="23"/>
      <c r="W711" s="23"/>
      <c r="X711" s="23"/>
      <c r="Y711" s="23"/>
      <c r="Z711" s="4"/>
    </row>
    <row r="712" spans="1:26" ht="23.25">
      <c r="A712" s="4"/>
      <c r="B712" s="57"/>
      <c r="C712" s="57"/>
      <c r="D712" s="57"/>
      <c r="E712" s="57"/>
      <c r="F712" s="57" t="s">
        <v>172</v>
      </c>
      <c r="G712" s="57"/>
      <c r="H712" s="57"/>
      <c r="I712" s="64"/>
      <c r="J712" s="53" t="s">
        <v>173</v>
      </c>
      <c r="K712" s="54"/>
      <c r="L712" s="74"/>
      <c r="M712" s="23"/>
      <c r="N712" s="74"/>
      <c r="O712" s="74"/>
      <c r="P712" s="23"/>
      <c r="Q712" s="23"/>
      <c r="R712" s="23"/>
      <c r="S712" s="74"/>
      <c r="T712" s="74"/>
      <c r="U712" s="74"/>
      <c r="V712" s="23"/>
      <c r="W712" s="23"/>
      <c r="X712" s="23"/>
      <c r="Y712" s="23"/>
      <c r="Z712" s="4"/>
    </row>
    <row r="713" spans="1:26" ht="23.25">
      <c r="A713" s="4"/>
      <c r="B713" s="57"/>
      <c r="C713" s="58"/>
      <c r="D713" s="58"/>
      <c r="E713" s="58"/>
      <c r="F713" s="58"/>
      <c r="G713" s="58"/>
      <c r="H713" s="58"/>
      <c r="I713" s="53"/>
      <c r="J713" s="53" t="s">
        <v>174</v>
      </c>
      <c r="K713" s="54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4"/>
    </row>
    <row r="714" spans="1:26" ht="23.25">
      <c r="A714" s="4"/>
      <c r="B714" s="57"/>
      <c r="C714" s="57"/>
      <c r="D714" s="57"/>
      <c r="E714" s="57"/>
      <c r="F714" s="57"/>
      <c r="G714" s="57"/>
      <c r="H714" s="57"/>
      <c r="I714" s="64"/>
      <c r="J714" s="53" t="s">
        <v>52</v>
      </c>
      <c r="K714" s="54"/>
      <c r="L714" s="74">
        <f>L730</f>
        <v>126005</v>
      </c>
      <c r="M714" s="23">
        <f aca="true" t="shared" si="75" ref="M714:P716">M730</f>
        <v>2012.5000000000002</v>
      </c>
      <c r="N714" s="74">
        <f t="shared" si="75"/>
        <v>44282.2</v>
      </c>
      <c r="O714" s="74">
        <f t="shared" si="75"/>
        <v>10400</v>
      </c>
      <c r="P714" s="23">
        <f t="shared" si="75"/>
        <v>0</v>
      </c>
      <c r="Q714" s="23">
        <f>SUM(L714:P714)</f>
        <v>182699.7</v>
      </c>
      <c r="R714" s="23">
        <f aca="true" t="shared" si="76" ref="R714:U716">R730</f>
        <v>0</v>
      </c>
      <c r="S714" s="74">
        <f t="shared" si="76"/>
        <v>5384.9</v>
      </c>
      <c r="T714" s="74">
        <f t="shared" si="76"/>
        <v>0</v>
      </c>
      <c r="U714" s="74">
        <f t="shared" si="76"/>
        <v>0</v>
      </c>
      <c r="V714" s="23">
        <f>SUM(R714:U714)</f>
        <v>5384.9</v>
      </c>
      <c r="W714" s="23">
        <f>Q714+V714</f>
        <v>188084.6</v>
      </c>
      <c r="X714" s="23">
        <f>Q714/W714*100</f>
        <v>97.13697984842992</v>
      </c>
      <c r="Y714" s="23">
        <f>V714/W714*100</f>
        <v>2.863020151570091</v>
      </c>
      <c r="Z714" s="4"/>
    </row>
    <row r="715" spans="1:26" ht="23.25">
      <c r="A715" s="4"/>
      <c r="B715" s="57"/>
      <c r="C715" s="57"/>
      <c r="D715" s="57"/>
      <c r="E715" s="57"/>
      <c r="F715" s="57"/>
      <c r="G715" s="57"/>
      <c r="H715" s="57"/>
      <c r="I715" s="64"/>
      <c r="J715" s="53" t="s">
        <v>53</v>
      </c>
      <c r="K715" s="54"/>
      <c r="L715" s="74">
        <f>L731</f>
        <v>162959.1</v>
      </c>
      <c r="M715" s="23">
        <f t="shared" si="75"/>
        <v>1545.5000000000002</v>
      </c>
      <c r="N715" s="74">
        <f t="shared" si="75"/>
        <v>34955.8</v>
      </c>
      <c r="O715" s="74">
        <f t="shared" si="75"/>
        <v>14810.3</v>
      </c>
      <c r="P715" s="23">
        <f t="shared" si="75"/>
        <v>0</v>
      </c>
      <c r="Q715" s="23">
        <f>SUM(L715:P715)</f>
        <v>214270.7</v>
      </c>
      <c r="R715" s="23">
        <f t="shared" si="76"/>
        <v>0</v>
      </c>
      <c r="S715" s="74">
        <f t="shared" si="76"/>
        <v>4788.5</v>
      </c>
      <c r="T715" s="74">
        <f t="shared" si="76"/>
        <v>0</v>
      </c>
      <c r="U715" s="74">
        <f t="shared" si="76"/>
        <v>0</v>
      </c>
      <c r="V715" s="23">
        <f>SUM(R715:U715)</f>
        <v>4788.5</v>
      </c>
      <c r="W715" s="23">
        <f>Q715+V715</f>
        <v>219059.2</v>
      </c>
      <c r="X715" s="23">
        <f>Q715/W715*100</f>
        <v>97.8140612218067</v>
      </c>
      <c r="Y715" s="23">
        <f>V715/W715*100</f>
        <v>2.1859387781932917</v>
      </c>
      <c r="Z715" s="4"/>
    </row>
    <row r="716" spans="1:26" ht="23.25">
      <c r="A716" s="4"/>
      <c r="B716" s="57"/>
      <c r="C716" s="57"/>
      <c r="D716" s="57"/>
      <c r="E716" s="57"/>
      <c r="F716" s="57"/>
      <c r="G716" s="57"/>
      <c r="H716" s="57"/>
      <c r="I716" s="64"/>
      <c r="J716" s="53" t="s">
        <v>54</v>
      </c>
      <c r="K716" s="54"/>
      <c r="L716" s="74">
        <f>L732</f>
        <v>161339.00000000003</v>
      </c>
      <c r="M716" s="23">
        <f t="shared" si="75"/>
        <v>1390.7</v>
      </c>
      <c r="N716" s="74">
        <f t="shared" si="75"/>
        <v>30493.2</v>
      </c>
      <c r="O716" s="74">
        <f t="shared" si="75"/>
        <v>14810.3</v>
      </c>
      <c r="P716" s="23">
        <f t="shared" si="75"/>
        <v>0</v>
      </c>
      <c r="Q716" s="23">
        <f>SUM(L716:P716)</f>
        <v>208033.20000000004</v>
      </c>
      <c r="R716" s="23">
        <f t="shared" si="76"/>
        <v>0</v>
      </c>
      <c r="S716" s="74">
        <f t="shared" si="76"/>
        <v>4583.8</v>
      </c>
      <c r="T716" s="74">
        <f t="shared" si="76"/>
        <v>0</v>
      </c>
      <c r="U716" s="74">
        <f t="shared" si="76"/>
        <v>0</v>
      </c>
      <c r="V716" s="23">
        <f>SUM(R716:U716)</f>
        <v>4583.8</v>
      </c>
      <c r="W716" s="23">
        <f>Q716+V716</f>
        <v>212617.00000000003</v>
      </c>
      <c r="X716" s="23">
        <f>Q716/W716*100</f>
        <v>97.84410465767084</v>
      </c>
      <c r="Y716" s="23">
        <f>V716/W716*100</f>
        <v>2.1558953423291642</v>
      </c>
      <c r="Z716" s="4"/>
    </row>
    <row r="717" spans="1:26" ht="23.25">
      <c r="A717" s="4"/>
      <c r="B717" s="57"/>
      <c r="C717" s="57"/>
      <c r="D717" s="57"/>
      <c r="E717" s="57"/>
      <c r="F717" s="57"/>
      <c r="G717" s="57"/>
      <c r="H717" s="57"/>
      <c r="I717" s="64"/>
      <c r="J717" s="53" t="s">
        <v>55</v>
      </c>
      <c r="K717" s="54"/>
      <c r="L717" s="74">
        <f aca="true" t="shared" si="77" ref="L717:W717">L716/L714*100</f>
        <v>128.04174437522323</v>
      </c>
      <c r="M717" s="23">
        <f t="shared" si="77"/>
        <v>69.10310559006211</v>
      </c>
      <c r="N717" s="74">
        <f t="shared" si="77"/>
        <v>68.86107736291332</v>
      </c>
      <c r="O717" s="74">
        <f t="shared" si="77"/>
        <v>142.40673076923076</v>
      </c>
      <c r="P717" s="23"/>
      <c r="Q717" s="23">
        <f t="shared" si="77"/>
        <v>113.86619682462533</v>
      </c>
      <c r="R717" s="23"/>
      <c r="S717" s="74">
        <f t="shared" si="77"/>
        <v>85.12321491578302</v>
      </c>
      <c r="T717" s="74"/>
      <c r="U717" s="74"/>
      <c r="V717" s="23">
        <f t="shared" si="77"/>
        <v>85.12321491578302</v>
      </c>
      <c r="W717" s="23">
        <f t="shared" si="77"/>
        <v>113.04327946041303</v>
      </c>
      <c r="X717" s="23"/>
      <c r="Y717" s="23"/>
      <c r="Z717" s="4"/>
    </row>
    <row r="718" spans="1:26" ht="23.25">
      <c r="A718" s="4"/>
      <c r="B718" s="57"/>
      <c r="C718" s="57"/>
      <c r="D718" s="57"/>
      <c r="E718" s="57"/>
      <c r="F718" s="57"/>
      <c r="G718" s="57"/>
      <c r="H718" s="57"/>
      <c r="I718" s="64"/>
      <c r="J718" s="53" t="s">
        <v>56</v>
      </c>
      <c r="K718" s="54"/>
      <c r="L718" s="74">
        <f>L716/L715*100</f>
        <v>99.00582416078637</v>
      </c>
      <c r="M718" s="23">
        <f>M716/M715*100</f>
        <v>89.9838240051763</v>
      </c>
      <c r="N718" s="74">
        <f aca="true" t="shared" si="78" ref="N718:W718">N716/N715*100</f>
        <v>87.23359213635506</v>
      </c>
      <c r="O718" s="74">
        <f t="shared" si="78"/>
        <v>100</v>
      </c>
      <c r="P718" s="23"/>
      <c r="Q718" s="23">
        <f t="shared" si="78"/>
        <v>97.08896269998652</v>
      </c>
      <c r="R718" s="23"/>
      <c r="S718" s="74">
        <f t="shared" si="78"/>
        <v>95.72517489819359</v>
      </c>
      <c r="T718" s="74"/>
      <c r="U718" s="74"/>
      <c r="V718" s="23">
        <f t="shared" si="78"/>
        <v>95.72517489819359</v>
      </c>
      <c r="W718" s="23">
        <f t="shared" si="78"/>
        <v>97.05915113357486</v>
      </c>
      <c r="X718" s="23"/>
      <c r="Y718" s="23"/>
      <c r="Z718" s="4"/>
    </row>
    <row r="719" spans="1:26" ht="23.25">
      <c r="A719" s="4"/>
      <c r="B719" s="57"/>
      <c r="C719" s="57"/>
      <c r="D719" s="57"/>
      <c r="E719" s="57"/>
      <c r="F719" s="57"/>
      <c r="G719" s="57"/>
      <c r="H719" s="57"/>
      <c r="I719" s="64"/>
      <c r="J719" s="53"/>
      <c r="K719" s="54"/>
      <c r="L719" s="74"/>
      <c r="M719" s="23"/>
      <c r="N719" s="74"/>
      <c r="O719" s="74"/>
      <c r="P719" s="23"/>
      <c r="Q719" s="23"/>
      <c r="R719" s="23"/>
      <c r="S719" s="74"/>
      <c r="T719" s="74"/>
      <c r="U719" s="74"/>
      <c r="V719" s="23"/>
      <c r="W719" s="23"/>
      <c r="X719" s="23"/>
      <c r="Y719" s="23"/>
      <c r="Z719" s="4"/>
    </row>
    <row r="720" spans="1:26" ht="23.25">
      <c r="A720" s="4"/>
      <c r="B720" s="65"/>
      <c r="C720" s="65"/>
      <c r="D720" s="65"/>
      <c r="E720" s="65"/>
      <c r="F720" s="65"/>
      <c r="G720" s="65"/>
      <c r="H720" s="65"/>
      <c r="I720" s="66"/>
      <c r="J720" s="62"/>
      <c r="K720" s="63"/>
      <c r="L720" s="75"/>
      <c r="M720" s="76"/>
      <c r="N720" s="75"/>
      <c r="O720" s="75"/>
      <c r="P720" s="76"/>
      <c r="Q720" s="76"/>
      <c r="R720" s="76"/>
      <c r="S720" s="75"/>
      <c r="T720" s="75"/>
      <c r="U720" s="75"/>
      <c r="V720" s="76"/>
      <c r="W720" s="76"/>
      <c r="X720" s="76"/>
      <c r="Y720" s="76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244</v>
      </c>
      <c r="Z722" s="4"/>
    </row>
    <row r="723" spans="1:26" ht="23.25">
      <c r="A723" s="4"/>
      <c r="B723" s="67" t="s">
        <v>41</v>
      </c>
      <c r="C723" s="68"/>
      <c r="D723" s="68"/>
      <c r="E723" s="68"/>
      <c r="F723" s="68"/>
      <c r="G723" s="68"/>
      <c r="H723" s="69"/>
      <c r="I723" s="10"/>
      <c r="J723" s="11"/>
      <c r="K723" s="12"/>
      <c r="L723" s="13" t="s">
        <v>2</v>
      </c>
      <c r="M723" s="13"/>
      <c r="N723" s="13"/>
      <c r="O723" s="13"/>
      <c r="P723" s="13"/>
      <c r="Q723" s="13"/>
      <c r="R723" s="14" t="s">
        <v>3</v>
      </c>
      <c r="S723" s="13"/>
      <c r="T723" s="13"/>
      <c r="U723" s="13"/>
      <c r="V723" s="15"/>
      <c r="W723" s="13" t="s">
        <v>43</v>
      </c>
      <c r="X723" s="13"/>
      <c r="Y723" s="16"/>
      <c r="Z723" s="4"/>
    </row>
    <row r="724" spans="1:26" ht="23.25">
      <c r="A724" s="4"/>
      <c r="B724" s="17" t="s">
        <v>42</v>
      </c>
      <c r="C724" s="18"/>
      <c r="D724" s="18"/>
      <c r="E724" s="18"/>
      <c r="F724" s="18"/>
      <c r="G724" s="18"/>
      <c r="H724" s="70"/>
      <c r="I724" s="19"/>
      <c r="J724" s="20"/>
      <c r="K724" s="21"/>
      <c r="L724" s="22"/>
      <c r="M724" s="23"/>
      <c r="N724" s="24"/>
      <c r="O724" s="25" t="s">
        <v>4</v>
      </c>
      <c r="P724" s="26"/>
      <c r="Q724" s="27"/>
      <c r="R724" s="28" t="s">
        <v>4</v>
      </c>
      <c r="S724" s="24"/>
      <c r="T724" s="22"/>
      <c r="U724" s="29"/>
      <c r="V724" s="27"/>
      <c r="W724" s="27"/>
      <c r="X724" s="30" t="s">
        <v>5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6</v>
      </c>
      <c r="K725" s="21"/>
      <c r="L725" s="34" t="s">
        <v>7</v>
      </c>
      <c r="M725" s="35" t="s">
        <v>8</v>
      </c>
      <c r="N725" s="36" t="s">
        <v>7</v>
      </c>
      <c r="O725" s="34" t="s">
        <v>9</v>
      </c>
      <c r="P725" s="26" t="s">
        <v>10</v>
      </c>
      <c r="Q725" s="23"/>
      <c r="R725" s="37" t="s">
        <v>9</v>
      </c>
      <c r="S725" s="35" t="s">
        <v>11</v>
      </c>
      <c r="T725" s="34" t="s">
        <v>12</v>
      </c>
      <c r="U725" s="29" t="s">
        <v>13</v>
      </c>
      <c r="V725" s="27"/>
      <c r="W725" s="27"/>
      <c r="X725" s="27"/>
      <c r="Y725" s="35"/>
      <c r="Z725" s="4"/>
    </row>
    <row r="726" spans="1:26" ht="23.25">
      <c r="A726" s="4"/>
      <c r="B726" s="38" t="s">
        <v>32</v>
      </c>
      <c r="C726" s="38" t="s">
        <v>33</v>
      </c>
      <c r="D726" s="38" t="s">
        <v>34</v>
      </c>
      <c r="E726" s="38" t="s">
        <v>35</v>
      </c>
      <c r="F726" s="38" t="s">
        <v>36</v>
      </c>
      <c r="G726" s="38" t="s">
        <v>37</v>
      </c>
      <c r="H726" s="38" t="s">
        <v>40</v>
      </c>
      <c r="I726" s="19"/>
      <c r="J726" s="39"/>
      <c r="K726" s="21"/>
      <c r="L726" s="34" t="s">
        <v>14</v>
      </c>
      <c r="M726" s="35" t="s">
        <v>15</v>
      </c>
      <c r="N726" s="36" t="s">
        <v>16</v>
      </c>
      <c r="O726" s="34" t="s">
        <v>17</v>
      </c>
      <c r="P726" s="26" t="s">
        <v>18</v>
      </c>
      <c r="Q726" s="35" t="s">
        <v>19</v>
      </c>
      <c r="R726" s="37" t="s">
        <v>17</v>
      </c>
      <c r="S726" s="35" t="s">
        <v>20</v>
      </c>
      <c r="T726" s="34" t="s">
        <v>21</v>
      </c>
      <c r="U726" s="29" t="s">
        <v>22</v>
      </c>
      <c r="V726" s="26" t="s">
        <v>19</v>
      </c>
      <c r="W726" s="26" t="s">
        <v>23</v>
      </c>
      <c r="X726" s="26" t="s">
        <v>24</v>
      </c>
      <c r="Y726" s="35" t="s">
        <v>25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26</v>
      </c>
      <c r="P727" s="47"/>
      <c r="Q727" s="48"/>
      <c r="R727" s="49" t="s">
        <v>26</v>
      </c>
      <c r="S727" s="44" t="s">
        <v>27</v>
      </c>
      <c r="T727" s="43"/>
      <c r="U727" s="50" t="s">
        <v>28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4"/>
      <c r="J728" s="53"/>
      <c r="K728" s="54"/>
      <c r="L728" s="22"/>
      <c r="M728" s="23"/>
      <c r="N728" s="24"/>
      <c r="O728" s="3"/>
      <c r="P728" s="27"/>
      <c r="Q728" s="27"/>
      <c r="R728" s="23"/>
      <c r="S728" s="24"/>
      <c r="T728" s="22"/>
      <c r="U728" s="73"/>
      <c r="V728" s="27"/>
      <c r="W728" s="27"/>
      <c r="X728" s="27"/>
      <c r="Y728" s="23"/>
      <c r="Z728" s="4"/>
    </row>
    <row r="729" spans="1:26" ht="23.25">
      <c r="A729" s="4"/>
      <c r="B729" s="51" t="s">
        <v>164</v>
      </c>
      <c r="C729" s="51" t="s">
        <v>167</v>
      </c>
      <c r="D729" s="51" t="s">
        <v>89</v>
      </c>
      <c r="E729" s="51"/>
      <c r="F729" s="51" t="s">
        <v>172</v>
      </c>
      <c r="G729" s="51" t="s">
        <v>63</v>
      </c>
      <c r="H729" s="51"/>
      <c r="I729" s="64"/>
      <c r="J729" s="55" t="s">
        <v>64</v>
      </c>
      <c r="K729" s="56"/>
      <c r="L729" s="74"/>
      <c r="M729" s="74"/>
      <c r="N729" s="74"/>
      <c r="O729" s="74"/>
      <c r="P729" s="74"/>
      <c r="Q729" s="74"/>
      <c r="R729" s="74"/>
      <c r="S729" s="74"/>
      <c r="T729" s="74"/>
      <c r="U729" s="77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4"/>
      <c r="J730" s="55" t="s">
        <v>52</v>
      </c>
      <c r="K730" s="56"/>
      <c r="L730" s="74">
        <f aca="true" t="shared" si="79" ref="L730:P732">L739+L746+L754+L761+L778+L785+L792+L800+L807+L823+L831</f>
        <v>126005</v>
      </c>
      <c r="M730" s="74">
        <f t="shared" si="79"/>
        <v>2012.5000000000002</v>
      </c>
      <c r="N730" s="74">
        <f t="shared" si="79"/>
        <v>44282.2</v>
      </c>
      <c r="O730" s="74">
        <f t="shared" si="79"/>
        <v>10400</v>
      </c>
      <c r="P730" s="74">
        <f t="shared" si="79"/>
        <v>0</v>
      </c>
      <c r="Q730" s="74">
        <f>SUM(L730:P730)</f>
        <v>182699.7</v>
      </c>
      <c r="R730" s="74">
        <f aca="true" t="shared" si="80" ref="R730:U732">R739+R746+R754+R761+R778+R785+R792+R800+R807+R823+R831</f>
        <v>0</v>
      </c>
      <c r="S730" s="74">
        <f t="shared" si="80"/>
        <v>5384.9</v>
      </c>
      <c r="T730" s="74">
        <f t="shared" si="80"/>
        <v>0</v>
      </c>
      <c r="U730" s="74">
        <f t="shared" si="80"/>
        <v>0</v>
      </c>
      <c r="V730" s="23">
        <f>SUM(R730:U730)</f>
        <v>5384.9</v>
      </c>
      <c r="W730" s="23">
        <f>Q730+V730</f>
        <v>188084.6</v>
      </c>
      <c r="X730" s="23">
        <f>Q730/W730*100</f>
        <v>97.13697984842992</v>
      </c>
      <c r="Y730" s="23">
        <f>V730/W730*100</f>
        <v>2.863020151570091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4"/>
      <c r="J731" s="53" t="s">
        <v>53</v>
      </c>
      <c r="K731" s="54"/>
      <c r="L731" s="74">
        <f t="shared" si="79"/>
        <v>162959.1</v>
      </c>
      <c r="M731" s="74">
        <f t="shared" si="79"/>
        <v>1545.5000000000002</v>
      </c>
      <c r="N731" s="74">
        <f t="shared" si="79"/>
        <v>34955.8</v>
      </c>
      <c r="O731" s="74">
        <f t="shared" si="79"/>
        <v>14810.3</v>
      </c>
      <c r="P731" s="74">
        <f t="shared" si="79"/>
        <v>0</v>
      </c>
      <c r="Q731" s="23">
        <f>SUM(L731:P731)</f>
        <v>214270.7</v>
      </c>
      <c r="R731" s="74">
        <f t="shared" si="80"/>
        <v>0</v>
      </c>
      <c r="S731" s="74">
        <f t="shared" si="80"/>
        <v>4788.5</v>
      </c>
      <c r="T731" s="74">
        <f t="shared" si="80"/>
        <v>0</v>
      </c>
      <c r="U731" s="74">
        <f t="shared" si="80"/>
        <v>0</v>
      </c>
      <c r="V731" s="23">
        <f>SUM(R731:U731)</f>
        <v>4788.5</v>
      </c>
      <c r="W731" s="23">
        <f>Q731+V731</f>
        <v>219059.2</v>
      </c>
      <c r="X731" s="23">
        <f>Q731/W731*100</f>
        <v>97.8140612218067</v>
      </c>
      <c r="Y731" s="23">
        <f>V731/W731*100</f>
        <v>2.1859387781932917</v>
      </c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4"/>
      <c r="J732" s="53" t="s">
        <v>54</v>
      </c>
      <c r="K732" s="54"/>
      <c r="L732" s="74">
        <f t="shared" si="79"/>
        <v>161339.00000000003</v>
      </c>
      <c r="M732" s="23">
        <f t="shared" si="79"/>
        <v>1390.7</v>
      </c>
      <c r="N732" s="74">
        <f t="shared" si="79"/>
        <v>30493.2</v>
      </c>
      <c r="O732" s="74">
        <f t="shared" si="79"/>
        <v>14810.3</v>
      </c>
      <c r="P732" s="23">
        <f t="shared" si="79"/>
        <v>0</v>
      </c>
      <c r="Q732" s="23">
        <f>SUM(L732:P732)</f>
        <v>208033.20000000004</v>
      </c>
      <c r="R732" s="23">
        <f t="shared" si="80"/>
        <v>0</v>
      </c>
      <c r="S732" s="74">
        <f t="shared" si="80"/>
        <v>4583.8</v>
      </c>
      <c r="T732" s="74">
        <f t="shared" si="80"/>
        <v>0</v>
      </c>
      <c r="U732" s="74">
        <f t="shared" si="80"/>
        <v>0</v>
      </c>
      <c r="V732" s="23">
        <f>SUM(R732:U732)</f>
        <v>4583.8</v>
      </c>
      <c r="W732" s="23">
        <f>Q732+V732</f>
        <v>212617.00000000003</v>
      </c>
      <c r="X732" s="23">
        <f>Q732/W732*100</f>
        <v>97.84410465767084</v>
      </c>
      <c r="Y732" s="23">
        <f>V732/W732*100</f>
        <v>2.1558953423291642</v>
      </c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4"/>
      <c r="J733" s="53" t="s">
        <v>55</v>
      </c>
      <c r="K733" s="54"/>
      <c r="L733" s="74">
        <f aca="true" t="shared" si="81" ref="L733:W733">L732/L730*100</f>
        <v>128.04174437522323</v>
      </c>
      <c r="M733" s="23">
        <f t="shared" si="81"/>
        <v>69.10310559006211</v>
      </c>
      <c r="N733" s="74">
        <f t="shared" si="81"/>
        <v>68.86107736291332</v>
      </c>
      <c r="O733" s="74">
        <f t="shared" si="81"/>
        <v>142.40673076923076</v>
      </c>
      <c r="P733" s="23"/>
      <c r="Q733" s="23">
        <f t="shared" si="81"/>
        <v>113.86619682462533</v>
      </c>
      <c r="R733" s="23"/>
      <c r="S733" s="74">
        <f t="shared" si="81"/>
        <v>85.12321491578302</v>
      </c>
      <c r="T733" s="74"/>
      <c r="U733" s="74"/>
      <c r="V733" s="23">
        <f t="shared" si="81"/>
        <v>85.12321491578302</v>
      </c>
      <c r="W733" s="23">
        <f t="shared" si="81"/>
        <v>113.04327946041303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4"/>
      <c r="J734" s="53" t="s">
        <v>56</v>
      </c>
      <c r="K734" s="54"/>
      <c r="L734" s="74">
        <f>L732/L731*100</f>
        <v>99.00582416078637</v>
      </c>
      <c r="M734" s="23">
        <f>M732/M731*100</f>
        <v>89.9838240051763</v>
      </c>
      <c r="N734" s="74">
        <f aca="true" t="shared" si="82" ref="N734:W734">N732/N731*100</f>
        <v>87.23359213635506</v>
      </c>
      <c r="O734" s="74">
        <f t="shared" si="82"/>
        <v>100</v>
      </c>
      <c r="P734" s="23"/>
      <c r="Q734" s="23">
        <f t="shared" si="82"/>
        <v>97.08896269998652</v>
      </c>
      <c r="R734" s="23"/>
      <c r="S734" s="74">
        <f t="shared" si="82"/>
        <v>95.72517489819359</v>
      </c>
      <c r="T734" s="74"/>
      <c r="U734" s="74"/>
      <c r="V734" s="23">
        <f t="shared" si="82"/>
        <v>95.72517489819359</v>
      </c>
      <c r="W734" s="23">
        <f t="shared" si="82"/>
        <v>97.05915113357486</v>
      </c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4"/>
      <c r="J735" s="53"/>
      <c r="K735" s="54"/>
      <c r="L735" s="74"/>
      <c r="M735" s="23"/>
      <c r="N735" s="74"/>
      <c r="O735" s="74"/>
      <c r="P735" s="23"/>
      <c r="Q735" s="23"/>
      <c r="R735" s="23"/>
      <c r="S735" s="74"/>
      <c r="T735" s="74"/>
      <c r="U735" s="74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 t="s">
        <v>104</v>
      </c>
      <c r="I736" s="64"/>
      <c r="J736" s="53" t="s">
        <v>105</v>
      </c>
      <c r="K736" s="54"/>
      <c r="L736" s="74"/>
      <c r="M736" s="23"/>
      <c r="N736" s="74"/>
      <c r="O736" s="74"/>
      <c r="P736" s="23"/>
      <c r="Q736" s="23"/>
      <c r="R736" s="23"/>
      <c r="S736" s="74"/>
      <c r="T736" s="74"/>
      <c r="U736" s="74"/>
      <c r="V736" s="23"/>
      <c r="W736" s="23"/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4"/>
      <c r="J737" s="53" t="s">
        <v>186</v>
      </c>
      <c r="K737" s="54"/>
      <c r="L737" s="74"/>
      <c r="M737" s="23"/>
      <c r="N737" s="74"/>
      <c r="O737" s="74"/>
      <c r="P737" s="23"/>
      <c r="Q737" s="23"/>
      <c r="R737" s="23"/>
      <c r="S737" s="74"/>
      <c r="T737" s="74"/>
      <c r="U737" s="74"/>
      <c r="V737" s="23"/>
      <c r="W737" s="23"/>
      <c r="X737" s="23"/>
      <c r="Y737" s="23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4"/>
      <c r="J738" s="53" t="s">
        <v>187</v>
      </c>
      <c r="K738" s="54"/>
      <c r="L738" s="74"/>
      <c r="M738" s="23"/>
      <c r="N738" s="74"/>
      <c r="O738" s="74"/>
      <c r="P738" s="23"/>
      <c r="Q738" s="23"/>
      <c r="R738" s="23"/>
      <c r="S738" s="74"/>
      <c r="T738" s="74"/>
      <c r="U738" s="74"/>
      <c r="V738" s="23"/>
      <c r="W738" s="23"/>
      <c r="X738" s="23"/>
      <c r="Y738" s="23"/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4"/>
      <c r="J739" s="53" t="s">
        <v>52</v>
      </c>
      <c r="K739" s="54"/>
      <c r="L739" s="74">
        <v>10188.5</v>
      </c>
      <c r="M739" s="23">
        <v>268.6</v>
      </c>
      <c r="N739" s="74">
        <v>11307.5</v>
      </c>
      <c r="O739" s="74">
        <v>10000</v>
      </c>
      <c r="P739" s="23"/>
      <c r="Q739" s="23">
        <f>SUM(L739:P739)</f>
        <v>31764.6</v>
      </c>
      <c r="R739" s="23"/>
      <c r="S739" s="74"/>
      <c r="T739" s="74"/>
      <c r="U739" s="74"/>
      <c r="V739" s="23">
        <f>SUM(R739:U739)</f>
        <v>0</v>
      </c>
      <c r="W739" s="23">
        <f>Q739+V739</f>
        <v>31764.6</v>
      </c>
      <c r="X739" s="23">
        <f>Q739/W739*100</f>
        <v>100</v>
      </c>
      <c r="Y739" s="23">
        <f>V739/W739*100</f>
        <v>0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4"/>
      <c r="J740" s="53" t="s">
        <v>53</v>
      </c>
      <c r="K740" s="54"/>
      <c r="L740" s="74">
        <v>13217.3</v>
      </c>
      <c r="M740" s="23">
        <v>226.1</v>
      </c>
      <c r="N740" s="74">
        <v>6409</v>
      </c>
      <c r="O740" s="74">
        <v>14000</v>
      </c>
      <c r="P740" s="23"/>
      <c r="Q740" s="23">
        <f>SUM(L740:P740)</f>
        <v>33852.4</v>
      </c>
      <c r="R740" s="23"/>
      <c r="S740" s="74"/>
      <c r="T740" s="74"/>
      <c r="U740" s="74"/>
      <c r="V740" s="23">
        <f>SUM(R740:U740)</f>
        <v>0</v>
      </c>
      <c r="W740" s="23">
        <f>Q740+V740</f>
        <v>33852.4</v>
      </c>
      <c r="X740" s="23">
        <f>Q740/W740*100</f>
        <v>100</v>
      </c>
      <c r="Y740" s="23">
        <f>V740/W740*100</f>
        <v>0</v>
      </c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4"/>
      <c r="J741" s="53" t="s">
        <v>54</v>
      </c>
      <c r="K741" s="54"/>
      <c r="L741" s="74">
        <v>13082</v>
      </c>
      <c r="M741" s="23">
        <v>177.2</v>
      </c>
      <c r="N741" s="74">
        <v>4070.5</v>
      </c>
      <c r="O741" s="74">
        <v>14000</v>
      </c>
      <c r="P741" s="23"/>
      <c r="Q741" s="23">
        <f>SUM(L741:P741)</f>
        <v>31329.7</v>
      </c>
      <c r="R741" s="23"/>
      <c r="S741" s="74"/>
      <c r="T741" s="74"/>
      <c r="U741" s="74"/>
      <c r="V741" s="23">
        <f>SUM(R741:U741)</f>
        <v>0</v>
      </c>
      <c r="W741" s="23">
        <f>Q741+V741</f>
        <v>31329.7</v>
      </c>
      <c r="X741" s="23">
        <f>Q741/W741*100</f>
        <v>100</v>
      </c>
      <c r="Y741" s="23">
        <f>V741/W741*100</f>
        <v>0</v>
      </c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4"/>
      <c r="J742" s="53" t="s">
        <v>55</v>
      </c>
      <c r="K742" s="54"/>
      <c r="L742" s="74">
        <f aca="true" t="shared" si="83" ref="L742:W742">L741/L739*100</f>
        <v>128.39966629042547</v>
      </c>
      <c r="M742" s="23">
        <f t="shared" si="83"/>
        <v>65.97170513775129</v>
      </c>
      <c r="N742" s="74">
        <f t="shared" si="83"/>
        <v>35.998231262436434</v>
      </c>
      <c r="O742" s="74">
        <f t="shared" si="83"/>
        <v>140</v>
      </c>
      <c r="P742" s="23"/>
      <c r="Q742" s="23">
        <f t="shared" si="83"/>
        <v>98.63086580658972</v>
      </c>
      <c r="R742" s="23"/>
      <c r="S742" s="74"/>
      <c r="T742" s="74"/>
      <c r="U742" s="74"/>
      <c r="V742" s="23"/>
      <c r="W742" s="23">
        <f t="shared" si="83"/>
        <v>98.63086580658972</v>
      </c>
      <c r="X742" s="23"/>
      <c r="Y742" s="23"/>
      <c r="Z742" s="4"/>
    </row>
    <row r="743" spans="1:26" ht="23.25">
      <c r="A743" s="4"/>
      <c r="B743" s="57"/>
      <c r="C743" s="58"/>
      <c r="D743" s="58"/>
      <c r="E743" s="58"/>
      <c r="F743" s="58"/>
      <c r="G743" s="58"/>
      <c r="H743" s="58"/>
      <c r="I743" s="53"/>
      <c r="J743" s="53" t="s">
        <v>56</v>
      </c>
      <c r="K743" s="54"/>
      <c r="L743" s="21">
        <f>L741/L740*100</f>
        <v>98.97634161288615</v>
      </c>
      <c r="M743" s="21">
        <f>M741/M740*100</f>
        <v>78.37240159221584</v>
      </c>
      <c r="N743" s="21">
        <f>N741/N740*100</f>
        <v>63.51224840068653</v>
      </c>
      <c r="O743" s="21">
        <f>O741/O740*100</f>
        <v>100</v>
      </c>
      <c r="P743" s="21"/>
      <c r="Q743" s="21">
        <f>Q741/Q740*100</f>
        <v>92.54794342498612</v>
      </c>
      <c r="R743" s="21"/>
      <c r="S743" s="21"/>
      <c r="T743" s="21"/>
      <c r="U743" s="21"/>
      <c r="V743" s="21"/>
      <c r="W743" s="21">
        <f>W741/W740*100</f>
        <v>92.54794342498612</v>
      </c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4"/>
      <c r="J744" s="53"/>
      <c r="K744" s="54"/>
      <c r="L744" s="74"/>
      <c r="M744" s="23"/>
      <c r="N744" s="74"/>
      <c r="O744" s="74"/>
      <c r="P744" s="23"/>
      <c r="Q744" s="23"/>
      <c r="R744" s="23"/>
      <c r="S744" s="74"/>
      <c r="T744" s="74"/>
      <c r="U744" s="74"/>
      <c r="V744" s="23"/>
      <c r="W744" s="23"/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 t="s">
        <v>108</v>
      </c>
      <c r="I745" s="64"/>
      <c r="J745" s="53" t="s">
        <v>109</v>
      </c>
      <c r="K745" s="54"/>
      <c r="L745" s="74"/>
      <c r="M745" s="23"/>
      <c r="N745" s="74"/>
      <c r="O745" s="74"/>
      <c r="P745" s="23"/>
      <c r="Q745" s="23"/>
      <c r="R745" s="23"/>
      <c r="S745" s="74"/>
      <c r="T745" s="74"/>
      <c r="U745" s="74"/>
      <c r="V745" s="23"/>
      <c r="W745" s="23"/>
      <c r="X745" s="23"/>
      <c r="Y745" s="23"/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4"/>
      <c r="J746" s="53" t="s">
        <v>52</v>
      </c>
      <c r="K746" s="54"/>
      <c r="L746" s="74">
        <v>7639</v>
      </c>
      <c r="M746" s="23">
        <v>75.7</v>
      </c>
      <c r="N746" s="74">
        <v>646</v>
      </c>
      <c r="O746" s="74"/>
      <c r="P746" s="23"/>
      <c r="Q746" s="23">
        <f>SUM(L746:P746)</f>
        <v>8360.7</v>
      </c>
      <c r="R746" s="23"/>
      <c r="S746" s="74"/>
      <c r="T746" s="74"/>
      <c r="U746" s="74"/>
      <c r="V746" s="23">
        <f>SUM(R746:U746)</f>
        <v>0</v>
      </c>
      <c r="W746" s="23">
        <f>Q746+V746</f>
        <v>8360.7</v>
      </c>
      <c r="X746" s="23">
        <f>Q746/W746*100</f>
        <v>100</v>
      </c>
      <c r="Y746" s="23">
        <f>V746/W746*100</f>
        <v>0</v>
      </c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4"/>
      <c r="J747" s="53" t="s">
        <v>53</v>
      </c>
      <c r="K747" s="54"/>
      <c r="L747" s="74">
        <v>10053.2</v>
      </c>
      <c r="M747" s="23">
        <v>48.7</v>
      </c>
      <c r="N747" s="74">
        <v>497.6</v>
      </c>
      <c r="O747" s="74"/>
      <c r="P747" s="23"/>
      <c r="Q747" s="23">
        <f>SUM(L747:P747)</f>
        <v>10599.500000000002</v>
      </c>
      <c r="R747" s="23"/>
      <c r="S747" s="74"/>
      <c r="T747" s="74"/>
      <c r="U747" s="74"/>
      <c r="V747" s="23">
        <f>SUM(R747:U747)</f>
        <v>0</v>
      </c>
      <c r="W747" s="23">
        <f>Q747+V747</f>
        <v>10599.500000000002</v>
      </c>
      <c r="X747" s="23">
        <f>Q747/W747*100</f>
        <v>100</v>
      </c>
      <c r="Y747" s="23">
        <f>V747/W747*100</f>
        <v>0</v>
      </c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4"/>
      <c r="J748" s="53" t="s">
        <v>54</v>
      </c>
      <c r="K748" s="54"/>
      <c r="L748" s="74">
        <v>9984.4</v>
      </c>
      <c r="M748" s="23">
        <v>37.9</v>
      </c>
      <c r="N748" s="74">
        <v>412.4</v>
      </c>
      <c r="O748" s="74"/>
      <c r="P748" s="23"/>
      <c r="Q748" s="23">
        <f>SUM(L748:P748)</f>
        <v>10434.699999999999</v>
      </c>
      <c r="R748" s="23"/>
      <c r="S748" s="74"/>
      <c r="T748" s="74"/>
      <c r="U748" s="74"/>
      <c r="V748" s="23">
        <f>SUM(R748:U748)</f>
        <v>0</v>
      </c>
      <c r="W748" s="23">
        <f>Q748+V748</f>
        <v>10434.699999999999</v>
      </c>
      <c r="X748" s="23">
        <f>Q748/W748*100</f>
        <v>100</v>
      </c>
      <c r="Y748" s="23">
        <f>V748/W748*100</f>
        <v>0</v>
      </c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4"/>
      <c r="J749" s="53" t="s">
        <v>55</v>
      </c>
      <c r="K749" s="54"/>
      <c r="L749" s="74">
        <f>L748/L746*100</f>
        <v>130.70297159314046</v>
      </c>
      <c r="M749" s="23">
        <f>M748/M746*100</f>
        <v>50.06605019815059</v>
      </c>
      <c r="N749" s="74">
        <f>N748/N746*100</f>
        <v>63.8390092879257</v>
      </c>
      <c r="O749" s="74"/>
      <c r="P749" s="23"/>
      <c r="Q749" s="23">
        <f>Q748/Q746*100</f>
        <v>124.80653533795014</v>
      </c>
      <c r="R749" s="23"/>
      <c r="S749" s="74"/>
      <c r="T749" s="74"/>
      <c r="U749" s="74"/>
      <c r="V749" s="23"/>
      <c r="W749" s="23">
        <f>W748/W746*100</f>
        <v>124.80653533795014</v>
      </c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4"/>
      <c r="J750" s="53" t="s">
        <v>56</v>
      </c>
      <c r="K750" s="54"/>
      <c r="L750" s="74">
        <f>L748/L747*100</f>
        <v>99.3156407909919</v>
      </c>
      <c r="M750" s="23">
        <f>M748/M747*100</f>
        <v>77.82340862422997</v>
      </c>
      <c r="N750" s="74">
        <f>N748/N747*100</f>
        <v>82.87781350482314</v>
      </c>
      <c r="O750" s="74"/>
      <c r="P750" s="23"/>
      <c r="Q750" s="23">
        <f>Q748/Q747*100</f>
        <v>98.44520967970185</v>
      </c>
      <c r="R750" s="23"/>
      <c r="S750" s="74"/>
      <c r="T750" s="74"/>
      <c r="U750" s="74"/>
      <c r="V750" s="23"/>
      <c r="W750" s="23">
        <f>W748/W747*100</f>
        <v>98.44520967970185</v>
      </c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4"/>
      <c r="J751" s="53"/>
      <c r="K751" s="54"/>
      <c r="L751" s="74"/>
      <c r="M751" s="23"/>
      <c r="N751" s="74"/>
      <c r="O751" s="74"/>
      <c r="P751" s="23"/>
      <c r="Q751" s="23"/>
      <c r="R751" s="23"/>
      <c r="S751" s="74"/>
      <c r="T751" s="74"/>
      <c r="U751" s="74"/>
      <c r="V751" s="23"/>
      <c r="W751" s="23"/>
      <c r="X751" s="23"/>
      <c r="Y751" s="23"/>
      <c r="Z751" s="4"/>
    </row>
    <row r="752" spans="1:26" ht="23.25">
      <c r="A752" s="4"/>
      <c r="B752" s="57"/>
      <c r="C752" s="58"/>
      <c r="D752" s="58"/>
      <c r="E752" s="58"/>
      <c r="F752" s="58"/>
      <c r="G752" s="58"/>
      <c r="H752" s="58" t="s">
        <v>110</v>
      </c>
      <c r="I752" s="53"/>
      <c r="J752" s="53" t="s">
        <v>111</v>
      </c>
      <c r="K752" s="54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4"/>
      <c r="J753" s="53" t="s">
        <v>228</v>
      </c>
      <c r="K753" s="54"/>
      <c r="L753" s="74"/>
      <c r="M753" s="23"/>
      <c r="N753" s="74"/>
      <c r="O753" s="74"/>
      <c r="P753" s="23"/>
      <c r="Q753" s="23"/>
      <c r="R753" s="23"/>
      <c r="S753" s="74"/>
      <c r="T753" s="74"/>
      <c r="U753" s="74"/>
      <c r="V753" s="23"/>
      <c r="W753" s="23"/>
      <c r="X753" s="23"/>
      <c r="Y753" s="23"/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4"/>
      <c r="J754" s="53" t="s">
        <v>52</v>
      </c>
      <c r="K754" s="54"/>
      <c r="L754" s="74">
        <v>9095.7</v>
      </c>
      <c r="M754" s="23">
        <v>191</v>
      </c>
      <c r="N754" s="74">
        <v>3654.1</v>
      </c>
      <c r="O754" s="74">
        <v>400</v>
      </c>
      <c r="P754" s="23"/>
      <c r="Q754" s="23">
        <f>SUM(L754:P754)</f>
        <v>13340.800000000001</v>
      </c>
      <c r="R754" s="23"/>
      <c r="S754" s="74"/>
      <c r="T754" s="74"/>
      <c r="U754" s="74"/>
      <c r="V754" s="23">
        <f>SUM(R754:U754)</f>
        <v>0</v>
      </c>
      <c r="W754" s="23">
        <f>Q754+V754</f>
        <v>13340.800000000001</v>
      </c>
      <c r="X754" s="23">
        <f>Q754/W754*100</f>
        <v>100</v>
      </c>
      <c r="Y754" s="23">
        <f>V754/W754*100</f>
        <v>0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4"/>
      <c r="J755" s="53" t="s">
        <v>53</v>
      </c>
      <c r="K755" s="54"/>
      <c r="L755" s="74">
        <v>12089.9</v>
      </c>
      <c r="M755" s="23">
        <v>103.7</v>
      </c>
      <c r="N755" s="74">
        <v>2718.6</v>
      </c>
      <c r="O755" s="74">
        <v>810.3</v>
      </c>
      <c r="P755" s="23"/>
      <c r="Q755" s="23">
        <f>SUM(L755:P755)</f>
        <v>15722.5</v>
      </c>
      <c r="R755" s="23"/>
      <c r="S755" s="74"/>
      <c r="T755" s="74"/>
      <c r="U755" s="74"/>
      <c r="V755" s="23">
        <f>SUM(R755:U755)</f>
        <v>0</v>
      </c>
      <c r="W755" s="23">
        <f>Q755+V755</f>
        <v>15722.5</v>
      </c>
      <c r="X755" s="23">
        <f>Q755/W755*100</f>
        <v>100</v>
      </c>
      <c r="Y755" s="23">
        <f>V755/W755*100</f>
        <v>0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4"/>
      <c r="J756" s="53" t="s">
        <v>54</v>
      </c>
      <c r="K756" s="54"/>
      <c r="L756" s="74">
        <v>11943.4</v>
      </c>
      <c r="M756" s="23">
        <v>92.9</v>
      </c>
      <c r="N756" s="74">
        <v>2621.9</v>
      </c>
      <c r="O756" s="74">
        <v>810.3</v>
      </c>
      <c r="P756" s="23"/>
      <c r="Q756" s="23">
        <f>SUM(L756:P756)</f>
        <v>15468.499999999998</v>
      </c>
      <c r="R756" s="23"/>
      <c r="S756" s="74"/>
      <c r="T756" s="74"/>
      <c r="U756" s="74"/>
      <c r="V756" s="23">
        <f>SUM(R756:U756)</f>
        <v>0</v>
      </c>
      <c r="W756" s="23">
        <f>Q756+V756</f>
        <v>15468.499999999998</v>
      </c>
      <c r="X756" s="23">
        <f>Q756/W756*100</f>
        <v>100</v>
      </c>
      <c r="Y756" s="23">
        <f>V756/W756*100</f>
        <v>0</v>
      </c>
      <c r="Z756" s="4"/>
    </row>
    <row r="757" spans="1:26" ht="23.25">
      <c r="A757" s="4"/>
      <c r="B757" s="57"/>
      <c r="C757" s="57"/>
      <c r="D757" s="57"/>
      <c r="E757" s="57"/>
      <c r="F757" s="57"/>
      <c r="G757" s="57"/>
      <c r="H757" s="57"/>
      <c r="I757" s="64"/>
      <c r="J757" s="53" t="s">
        <v>55</v>
      </c>
      <c r="K757" s="54"/>
      <c r="L757" s="74">
        <f>L756/L754*100</f>
        <v>131.3082005782952</v>
      </c>
      <c r="M757" s="23">
        <f>M756/M754*100</f>
        <v>48.638743455497384</v>
      </c>
      <c r="N757" s="74">
        <f>N756/N754*100</f>
        <v>71.75227826277333</v>
      </c>
      <c r="O757" s="74">
        <f>O756/O754*100</f>
        <v>202.575</v>
      </c>
      <c r="P757" s="23"/>
      <c r="Q757" s="23">
        <f>Q756/Q754*100</f>
        <v>115.94881866154951</v>
      </c>
      <c r="R757" s="23"/>
      <c r="S757" s="74"/>
      <c r="T757" s="74"/>
      <c r="U757" s="74"/>
      <c r="V757" s="23"/>
      <c r="W757" s="23">
        <f>W756/W754*100</f>
        <v>115.94881866154951</v>
      </c>
      <c r="X757" s="23"/>
      <c r="Y757" s="23"/>
      <c r="Z757" s="4"/>
    </row>
    <row r="758" spans="1:26" ht="23.25">
      <c r="A758" s="4"/>
      <c r="B758" s="57"/>
      <c r="C758" s="58"/>
      <c r="D758" s="58"/>
      <c r="E758" s="58"/>
      <c r="F758" s="58"/>
      <c r="G758" s="58"/>
      <c r="H758" s="58"/>
      <c r="I758" s="53"/>
      <c r="J758" s="53" t="s">
        <v>56</v>
      </c>
      <c r="K758" s="54"/>
      <c r="L758" s="21">
        <f>L756/L755*100</f>
        <v>98.78824473320705</v>
      </c>
      <c r="M758" s="21">
        <f>M756/M755*100</f>
        <v>89.58534233365476</v>
      </c>
      <c r="N758" s="21">
        <f>N756/N755*100</f>
        <v>96.44302214375047</v>
      </c>
      <c r="O758" s="21">
        <f>O756/O755*100</f>
        <v>100</v>
      </c>
      <c r="P758" s="21"/>
      <c r="Q758" s="21">
        <f>Q756/Q755*100</f>
        <v>98.38448083956112</v>
      </c>
      <c r="R758" s="21"/>
      <c r="S758" s="21"/>
      <c r="T758" s="21"/>
      <c r="U758" s="21"/>
      <c r="V758" s="21"/>
      <c r="W758" s="21">
        <f>W756/W755*100</f>
        <v>98.38448083956112</v>
      </c>
      <c r="X758" s="21"/>
      <c r="Y758" s="21"/>
      <c r="Z758" s="4"/>
    </row>
    <row r="759" spans="1:26" ht="23.25">
      <c r="A759" s="4"/>
      <c r="B759" s="57"/>
      <c r="C759" s="57"/>
      <c r="D759" s="57"/>
      <c r="E759" s="57"/>
      <c r="F759" s="57"/>
      <c r="G759" s="57"/>
      <c r="H759" s="57"/>
      <c r="I759" s="64"/>
      <c r="J759" s="53"/>
      <c r="K759" s="54"/>
      <c r="L759" s="74"/>
      <c r="M759" s="23"/>
      <c r="N759" s="74"/>
      <c r="O759" s="74"/>
      <c r="P759" s="23"/>
      <c r="Q759" s="23"/>
      <c r="R759" s="23"/>
      <c r="S759" s="74"/>
      <c r="T759" s="74"/>
      <c r="U759" s="74"/>
      <c r="V759" s="23"/>
      <c r="W759" s="23"/>
      <c r="X759" s="23"/>
      <c r="Y759" s="23"/>
      <c r="Z759" s="4"/>
    </row>
    <row r="760" spans="1:26" ht="23.25">
      <c r="A760" s="4"/>
      <c r="B760" s="57"/>
      <c r="C760" s="57"/>
      <c r="D760" s="57"/>
      <c r="E760" s="57"/>
      <c r="F760" s="57"/>
      <c r="G760" s="57"/>
      <c r="H760" s="57" t="s">
        <v>112</v>
      </c>
      <c r="I760" s="64"/>
      <c r="J760" s="53" t="s">
        <v>188</v>
      </c>
      <c r="K760" s="54"/>
      <c r="L760" s="74"/>
      <c r="M760" s="23"/>
      <c r="N760" s="74"/>
      <c r="O760" s="74"/>
      <c r="P760" s="23"/>
      <c r="Q760" s="23"/>
      <c r="R760" s="23"/>
      <c r="S760" s="74"/>
      <c r="T760" s="74"/>
      <c r="U760" s="74"/>
      <c r="V760" s="23"/>
      <c r="W760" s="23"/>
      <c r="X760" s="23"/>
      <c r="Y760" s="23"/>
      <c r="Z760" s="4"/>
    </row>
    <row r="761" spans="1:26" ht="23.25">
      <c r="A761" s="4"/>
      <c r="B761" s="57"/>
      <c r="C761" s="57"/>
      <c r="D761" s="57"/>
      <c r="E761" s="57"/>
      <c r="F761" s="57"/>
      <c r="G761" s="57"/>
      <c r="H761" s="57"/>
      <c r="I761" s="64"/>
      <c r="J761" s="53" t="s">
        <v>52</v>
      </c>
      <c r="K761" s="54"/>
      <c r="L761" s="74">
        <v>8427.3</v>
      </c>
      <c r="M761" s="23">
        <v>398.5</v>
      </c>
      <c r="N761" s="74">
        <v>1098.8</v>
      </c>
      <c r="O761" s="74"/>
      <c r="P761" s="23"/>
      <c r="Q761" s="23">
        <f>SUM(L761:P761)</f>
        <v>9924.599999999999</v>
      </c>
      <c r="R761" s="23"/>
      <c r="S761" s="74">
        <v>414.9</v>
      </c>
      <c r="T761" s="74"/>
      <c r="U761" s="74"/>
      <c r="V761" s="23">
        <f>SUM(R761:U761)</f>
        <v>414.9</v>
      </c>
      <c r="W761" s="23">
        <f>Q761+V761</f>
        <v>10339.499999999998</v>
      </c>
      <c r="X761" s="23">
        <f>Q761/W761*100</f>
        <v>95.98723342521399</v>
      </c>
      <c r="Y761" s="23">
        <f>V761/W761*100</f>
        <v>4.012766574786015</v>
      </c>
      <c r="Z761" s="4"/>
    </row>
    <row r="762" spans="1:26" ht="23.25">
      <c r="A762" s="4"/>
      <c r="B762" s="57"/>
      <c r="C762" s="57"/>
      <c r="D762" s="57"/>
      <c r="E762" s="57"/>
      <c r="F762" s="57"/>
      <c r="G762" s="57"/>
      <c r="H762" s="57"/>
      <c r="I762" s="64"/>
      <c r="J762" s="53" t="s">
        <v>53</v>
      </c>
      <c r="K762" s="54"/>
      <c r="L762" s="74">
        <v>10596.3</v>
      </c>
      <c r="M762" s="23">
        <v>261.6</v>
      </c>
      <c r="N762" s="74">
        <v>742.4</v>
      </c>
      <c r="O762" s="74"/>
      <c r="P762" s="23"/>
      <c r="Q762" s="23">
        <f>SUM(L762:P762)</f>
        <v>11600.3</v>
      </c>
      <c r="R762" s="23"/>
      <c r="S762" s="74">
        <v>268.5</v>
      </c>
      <c r="T762" s="74"/>
      <c r="U762" s="74"/>
      <c r="V762" s="23">
        <f>SUM(R762:U762)</f>
        <v>268.5</v>
      </c>
      <c r="W762" s="23">
        <f>Q762+V762</f>
        <v>11868.8</v>
      </c>
      <c r="X762" s="23">
        <f>Q762/W762*100</f>
        <v>97.7377662442707</v>
      </c>
      <c r="Y762" s="23">
        <f>V762/W762*100</f>
        <v>2.2622337557293073</v>
      </c>
      <c r="Z762" s="4"/>
    </row>
    <row r="763" spans="1:26" ht="23.25">
      <c r="A763" s="4"/>
      <c r="B763" s="57"/>
      <c r="C763" s="57"/>
      <c r="D763" s="57"/>
      <c r="E763" s="57"/>
      <c r="F763" s="57"/>
      <c r="G763" s="57"/>
      <c r="H763" s="57"/>
      <c r="I763" s="64"/>
      <c r="J763" s="53" t="s">
        <v>54</v>
      </c>
      <c r="K763" s="54"/>
      <c r="L763" s="74">
        <v>10527.1</v>
      </c>
      <c r="M763" s="23">
        <v>238.1</v>
      </c>
      <c r="N763" s="74">
        <v>627.6</v>
      </c>
      <c r="O763" s="74"/>
      <c r="P763" s="23"/>
      <c r="Q763" s="23">
        <f>SUM(L763:P763)</f>
        <v>11392.800000000001</v>
      </c>
      <c r="R763" s="23"/>
      <c r="S763" s="74">
        <v>268.5</v>
      </c>
      <c r="T763" s="74"/>
      <c r="U763" s="74"/>
      <c r="V763" s="23">
        <f>SUM(R763:U763)</f>
        <v>268.5</v>
      </c>
      <c r="W763" s="23">
        <f>Q763+V763</f>
        <v>11661.300000000001</v>
      </c>
      <c r="X763" s="23">
        <f>Q763/W763*100</f>
        <v>97.69751228422217</v>
      </c>
      <c r="Y763" s="23">
        <f>V763/W763*100</f>
        <v>2.302487715777829</v>
      </c>
      <c r="Z763" s="4"/>
    </row>
    <row r="764" spans="1:26" ht="23.25">
      <c r="A764" s="4"/>
      <c r="B764" s="57"/>
      <c r="C764" s="57"/>
      <c r="D764" s="57"/>
      <c r="E764" s="57"/>
      <c r="F764" s="57"/>
      <c r="G764" s="57"/>
      <c r="H764" s="57"/>
      <c r="I764" s="64"/>
      <c r="J764" s="53" t="s">
        <v>55</v>
      </c>
      <c r="K764" s="54"/>
      <c r="L764" s="74">
        <f aca="true" t="shared" si="84" ref="L764:W764">L763/L761*100</f>
        <v>124.91663996772395</v>
      </c>
      <c r="M764" s="23">
        <f t="shared" si="84"/>
        <v>59.74905897114178</v>
      </c>
      <c r="N764" s="74">
        <f t="shared" si="84"/>
        <v>57.11685475063706</v>
      </c>
      <c r="O764" s="74"/>
      <c r="P764" s="23"/>
      <c r="Q764" s="23">
        <f t="shared" si="84"/>
        <v>114.79354331660726</v>
      </c>
      <c r="R764" s="23"/>
      <c r="S764" s="74">
        <f t="shared" si="84"/>
        <v>64.71438900939987</v>
      </c>
      <c r="T764" s="74"/>
      <c r="U764" s="74"/>
      <c r="V764" s="23">
        <f t="shared" si="84"/>
        <v>64.71438900939987</v>
      </c>
      <c r="W764" s="23">
        <f t="shared" si="84"/>
        <v>112.78398375163212</v>
      </c>
      <c r="X764" s="23"/>
      <c r="Y764" s="23"/>
      <c r="Z764" s="4"/>
    </row>
    <row r="765" spans="1:26" ht="23.25">
      <c r="A765" s="4"/>
      <c r="B765" s="65"/>
      <c r="C765" s="65"/>
      <c r="D765" s="65"/>
      <c r="E765" s="65"/>
      <c r="F765" s="65"/>
      <c r="G765" s="65"/>
      <c r="H765" s="65"/>
      <c r="I765" s="66"/>
      <c r="J765" s="62"/>
      <c r="K765" s="63"/>
      <c r="L765" s="75"/>
      <c r="M765" s="76"/>
      <c r="N765" s="75"/>
      <c r="O765" s="75"/>
      <c r="P765" s="76"/>
      <c r="Q765" s="76"/>
      <c r="R765" s="76"/>
      <c r="S765" s="75"/>
      <c r="T765" s="75"/>
      <c r="U765" s="75"/>
      <c r="V765" s="76"/>
      <c r="W765" s="76"/>
      <c r="X765" s="76"/>
      <c r="Y765" s="76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245</v>
      </c>
      <c r="Z767" s="4"/>
    </row>
    <row r="768" spans="1:26" ht="23.25">
      <c r="A768" s="4"/>
      <c r="B768" s="67" t="s">
        <v>41</v>
      </c>
      <c r="C768" s="68"/>
      <c r="D768" s="68"/>
      <c r="E768" s="68"/>
      <c r="F768" s="68"/>
      <c r="G768" s="68"/>
      <c r="H768" s="69"/>
      <c r="I768" s="10"/>
      <c r="J768" s="11"/>
      <c r="K768" s="12"/>
      <c r="L768" s="13" t="s">
        <v>2</v>
      </c>
      <c r="M768" s="13"/>
      <c r="N768" s="13"/>
      <c r="O768" s="13"/>
      <c r="P768" s="13"/>
      <c r="Q768" s="13"/>
      <c r="R768" s="14" t="s">
        <v>3</v>
      </c>
      <c r="S768" s="13"/>
      <c r="T768" s="13"/>
      <c r="U768" s="13"/>
      <c r="V768" s="15"/>
      <c r="W768" s="13" t="s">
        <v>43</v>
      </c>
      <c r="X768" s="13"/>
      <c r="Y768" s="16"/>
      <c r="Z768" s="4"/>
    </row>
    <row r="769" spans="1:26" ht="23.25">
      <c r="A769" s="4"/>
      <c r="B769" s="17" t="s">
        <v>42</v>
      </c>
      <c r="C769" s="18"/>
      <c r="D769" s="18"/>
      <c r="E769" s="18"/>
      <c r="F769" s="18"/>
      <c r="G769" s="18"/>
      <c r="H769" s="70"/>
      <c r="I769" s="19"/>
      <c r="J769" s="20"/>
      <c r="K769" s="21"/>
      <c r="L769" s="22"/>
      <c r="M769" s="23"/>
      <c r="N769" s="24"/>
      <c r="O769" s="25" t="s">
        <v>4</v>
      </c>
      <c r="P769" s="26"/>
      <c r="Q769" s="27"/>
      <c r="R769" s="28" t="s">
        <v>4</v>
      </c>
      <c r="S769" s="24"/>
      <c r="T769" s="22"/>
      <c r="U769" s="29"/>
      <c r="V769" s="27"/>
      <c r="W769" s="27"/>
      <c r="X769" s="30" t="s">
        <v>5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6</v>
      </c>
      <c r="K770" s="21"/>
      <c r="L770" s="34" t="s">
        <v>7</v>
      </c>
      <c r="M770" s="35" t="s">
        <v>8</v>
      </c>
      <c r="N770" s="36" t="s">
        <v>7</v>
      </c>
      <c r="O770" s="34" t="s">
        <v>9</v>
      </c>
      <c r="P770" s="26" t="s">
        <v>10</v>
      </c>
      <c r="Q770" s="23"/>
      <c r="R770" s="37" t="s">
        <v>9</v>
      </c>
      <c r="S770" s="35" t="s">
        <v>11</v>
      </c>
      <c r="T770" s="34" t="s">
        <v>12</v>
      </c>
      <c r="U770" s="29" t="s">
        <v>13</v>
      </c>
      <c r="V770" s="27"/>
      <c r="W770" s="27"/>
      <c r="X770" s="27"/>
      <c r="Y770" s="35"/>
      <c r="Z770" s="4"/>
    </row>
    <row r="771" spans="1:26" ht="23.25">
      <c r="A771" s="4"/>
      <c r="B771" s="38" t="s">
        <v>32</v>
      </c>
      <c r="C771" s="38" t="s">
        <v>33</v>
      </c>
      <c r="D771" s="38" t="s">
        <v>34</v>
      </c>
      <c r="E771" s="38" t="s">
        <v>35</v>
      </c>
      <c r="F771" s="38" t="s">
        <v>36</v>
      </c>
      <c r="G771" s="38" t="s">
        <v>37</v>
      </c>
      <c r="H771" s="38" t="s">
        <v>40</v>
      </c>
      <c r="I771" s="19"/>
      <c r="J771" s="39"/>
      <c r="K771" s="21"/>
      <c r="L771" s="34" t="s">
        <v>14</v>
      </c>
      <c r="M771" s="35" t="s">
        <v>15</v>
      </c>
      <c r="N771" s="36" t="s">
        <v>16</v>
      </c>
      <c r="O771" s="34" t="s">
        <v>17</v>
      </c>
      <c r="P771" s="26" t="s">
        <v>18</v>
      </c>
      <c r="Q771" s="35" t="s">
        <v>19</v>
      </c>
      <c r="R771" s="37" t="s">
        <v>17</v>
      </c>
      <c r="S771" s="35" t="s">
        <v>20</v>
      </c>
      <c r="T771" s="34" t="s">
        <v>21</v>
      </c>
      <c r="U771" s="29" t="s">
        <v>22</v>
      </c>
      <c r="V771" s="26" t="s">
        <v>19</v>
      </c>
      <c r="W771" s="26" t="s">
        <v>23</v>
      </c>
      <c r="X771" s="26" t="s">
        <v>24</v>
      </c>
      <c r="Y771" s="35" t="s">
        <v>25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26</v>
      </c>
      <c r="P772" s="47"/>
      <c r="Q772" s="48"/>
      <c r="R772" s="49" t="s">
        <v>26</v>
      </c>
      <c r="S772" s="44" t="s">
        <v>27</v>
      </c>
      <c r="T772" s="43"/>
      <c r="U772" s="50" t="s">
        <v>28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4"/>
      <c r="J773" s="53"/>
      <c r="K773" s="54"/>
      <c r="L773" s="22"/>
      <c r="M773" s="23"/>
      <c r="N773" s="24"/>
      <c r="O773" s="3"/>
      <c r="P773" s="27"/>
      <c r="Q773" s="27"/>
      <c r="R773" s="23"/>
      <c r="S773" s="24"/>
      <c r="T773" s="22"/>
      <c r="U773" s="73"/>
      <c r="V773" s="27"/>
      <c r="W773" s="27"/>
      <c r="X773" s="27"/>
      <c r="Y773" s="23"/>
      <c r="Z773" s="4"/>
    </row>
    <row r="774" spans="1:26" ht="23.25">
      <c r="A774" s="4"/>
      <c r="B774" s="51" t="s">
        <v>164</v>
      </c>
      <c r="C774" s="51" t="s">
        <v>167</v>
      </c>
      <c r="D774" s="51" t="s">
        <v>89</v>
      </c>
      <c r="E774" s="51"/>
      <c r="F774" s="51" t="s">
        <v>172</v>
      </c>
      <c r="G774" s="51" t="s">
        <v>63</v>
      </c>
      <c r="H774" s="51" t="s">
        <v>112</v>
      </c>
      <c r="I774" s="64"/>
      <c r="J774" s="55" t="s">
        <v>56</v>
      </c>
      <c r="K774" s="56"/>
      <c r="L774" s="74">
        <f>L763/L762*100</f>
        <v>99.34694185706331</v>
      </c>
      <c r="M774" s="74">
        <f>M763/M762*100</f>
        <v>91.01681957186544</v>
      </c>
      <c r="N774" s="74">
        <f aca="true" t="shared" si="85" ref="N774:W774">N763/N762*100</f>
        <v>84.53663793103449</v>
      </c>
      <c r="O774" s="74"/>
      <c r="P774" s="74"/>
      <c r="Q774" s="74">
        <f t="shared" si="85"/>
        <v>98.21125315724595</v>
      </c>
      <c r="R774" s="74"/>
      <c r="S774" s="74">
        <f t="shared" si="85"/>
        <v>100</v>
      </c>
      <c r="T774" s="74"/>
      <c r="U774" s="77"/>
      <c r="V774" s="23">
        <f t="shared" si="85"/>
        <v>100</v>
      </c>
      <c r="W774" s="23">
        <f t="shared" si="85"/>
        <v>98.25171879212728</v>
      </c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4"/>
      <c r="J775" s="55"/>
      <c r="K775" s="56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23"/>
      <c r="W775" s="23"/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 t="s">
        <v>117</v>
      </c>
      <c r="I776" s="64"/>
      <c r="J776" s="53" t="s">
        <v>189</v>
      </c>
      <c r="K776" s="54"/>
      <c r="L776" s="74"/>
      <c r="M776" s="74"/>
      <c r="N776" s="74"/>
      <c r="O776" s="74"/>
      <c r="P776" s="74"/>
      <c r="Q776" s="23"/>
      <c r="R776" s="74"/>
      <c r="S776" s="74"/>
      <c r="T776" s="74"/>
      <c r="U776" s="74"/>
      <c r="V776" s="23"/>
      <c r="W776" s="23"/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4"/>
      <c r="J777" s="53" t="s">
        <v>119</v>
      </c>
      <c r="K777" s="54"/>
      <c r="L777" s="74"/>
      <c r="M777" s="23"/>
      <c r="N777" s="74"/>
      <c r="O777" s="74"/>
      <c r="P777" s="23"/>
      <c r="Q777" s="23"/>
      <c r="R777" s="23"/>
      <c r="S777" s="74"/>
      <c r="T777" s="74"/>
      <c r="U777" s="74"/>
      <c r="V777" s="23"/>
      <c r="W777" s="23"/>
      <c r="X777" s="23"/>
      <c r="Y777" s="23"/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4"/>
      <c r="J778" s="53" t="s">
        <v>52</v>
      </c>
      <c r="K778" s="54"/>
      <c r="L778" s="74">
        <v>24205.9</v>
      </c>
      <c r="M778" s="23">
        <v>201.2</v>
      </c>
      <c r="N778" s="74">
        <v>3023</v>
      </c>
      <c r="O778" s="74"/>
      <c r="P778" s="23"/>
      <c r="Q778" s="23">
        <f>SUM(L778:P778)</f>
        <v>27430.100000000002</v>
      </c>
      <c r="R778" s="23"/>
      <c r="S778" s="74"/>
      <c r="T778" s="74"/>
      <c r="U778" s="74"/>
      <c r="V778" s="23">
        <f>SUM(R778:U778)</f>
        <v>0</v>
      </c>
      <c r="W778" s="23">
        <f>Q778+V778</f>
        <v>27430.100000000002</v>
      </c>
      <c r="X778" s="23">
        <f>Q778/W778*100</f>
        <v>100</v>
      </c>
      <c r="Y778" s="23">
        <f>V778/W778*100</f>
        <v>0</v>
      </c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4"/>
      <c r="J779" s="53" t="s">
        <v>53</v>
      </c>
      <c r="K779" s="54"/>
      <c r="L779" s="74">
        <v>33408.8</v>
      </c>
      <c r="M779" s="23">
        <v>188.1</v>
      </c>
      <c r="N779" s="74">
        <v>1979.6</v>
      </c>
      <c r="O779" s="74"/>
      <c r="P779" s="23"/>
      <c r="Q779" s="23">
        <f>SUM(L779:P779)</f>
        <v>35576.5</v>
      </c>
      <c r="R779" s="23"/>
      <c r="S779" s="74"/>
      <c r="T779" s="74"/>
      <c r="U779" s="74"/>
      <c r="V779" s="23">
        <f>SUM(R779:U779)</f>
        <v>0</v>
      </c>
      <c r="W779" s="23">
        <f>Q779+V779</f>
        <v>35576.5</v>
      </c>
      <c r="X779" s="23">
        <f>Q779/W779*100</f>
        <v>100</v>
      </c>
      <c r="Y779" s="23">
        <f>V779/W779*100</f>
        <v>0</v>
      </c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4"/>
      <c r="J780" s="53" t="s">
        <v>54</v>
      </c>
      <c r="K780" s="54"/>
      <c r="L780" s="74">
        <v>33090.8</v>
      </c>
      <c r="M780" s="23">
        <v>177.5</v>
      </c>
      <c r="N780" s="74">
        <v>1612.3</v>
      </c>
      <c r="O780" s="74"/>
      <c r="P780" s="23"/>
      <c r="Q780" s="23">
        <f>SUM(L780:P780)</f>
        <v>34880.600000000006</v>
      </c>
      <c r="R780" s="23"/>
      <c r="S780" s="74"/>
      <c r="T780" s="74"/>
      <c r="U780" s="74"/>
      <c r="V780" s="23">
        <f>SUM(R780:U780)</f>
        <v>0</v>
      </c>
      <c r="W780" s="23">
        <f>Q780+V780</f>
        <v>34880.600000000006</v>
      </c>
      <c r="X780" s="23">
        <f>Q780/W780*100</f>
        <v>100</v>
      </c>
      <c r="Y780" s="23">
        <f>V780/W780*100</f>
        <v>0</v>
      </c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4"/>
      <c r="J781" s="53" t="s">
        <v>55</v>
      </c>
      <c r="K781" s="54"/>
      <c r="L781" s="74">
        <f>L780/L778*100</f>
        <v>136.7055139449473</v>
      </c>
      <c r="M781" s="23">
        <f>M780/M778*100</f>
        <v>88.220675944334</v>
      </c>
      <c r="N781" s="74">
        <f>N780/N778*100</f>
        <v>53.334435990737674</v>
      </c>
      <c r="O781" s="74"/>
      <c r="P781" s="23"/>
      <c r="Q781" s="23">
        <f>Q780/Q778*100</f>
        <v>127.16176754732939</v>
      </c>
      <c r="R781" s="23"/>
      <c r="S781" s="74"/>
      <c r="T781" s="74"/>
      <c r="U781" s="74"/>
      <c r="V781" s="23"/>
      <c r="W781" s="23">
        <f>W780/W778*100</f>
        <v>127.16176754732939</v>
      </c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4"/>
      <c r="J782" s="53" t="s">
        <v>56</v>
      </c>
      <c r="K782" s="54"/>
      <c r="L782" s="74">
        <f>L780/L779*100</f>
        <v>99.04815497713177</v>
      </c>
      <c r="M782" s="23">
        <f>M780/M779*100</f>
        <v>94.36469962785753</v>
      </c>
      <c r="N782" s="74">
        <f>N780/N779*100</f>
        <v>81.44574661547787</v>
      </c>
      <c r="O782" s="74"/>
      <c r="P782" s="23"/>
      <c r="Q782" s="23">
        <f>Q780/Q779*100</f>
        <v>98.04393349542538</v>
      </c>
      <c r="R782" s="23"/>
      <c r="S782" s="74"/>
      <c r="T782" s="74"/>
      <c r="U782" s="74"/>
      <c r="V782" s="23"/>
      <c r="W782" s="23">
        <f>W780/W779*100</f>
        <v>98.04393349542538</v>
      </c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4"/>
      <c r="J783" s="53"/>
      <c r="K783" s="54"/>
      <c r="L783" s="74"/>
      <c r="M783" s="23"/>
      <c r="N783" s="74"/>
      <c r="O783" s="74"/>
      <c r="P783" s="23"/>
      <c r="Q783" s="23"/>
      <c r="R783" s="23"/>
      <c r="S783" s="74"/>
      <c r="T783" s="74"/>
      <c r="U783" s="74"/>
      <c r="V783" s="23"/>
      <c r="W783" s="23"/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 t="s">
        <v>120</v>
      </c>
      <c r="I784" s="64"/>
      <c r="J784" s="53" t="s">
        <v>121</v>
      </c>
      <c r="K784" s="54"/>
      <c r="L784" s="74"/>
      <c r="M784" s="23"/>
      <c r="N784" s="74"/>
      <c r="O784" s="74"/>
      <c r="P784" s="23"/>
      <c r="Q784" s="23"/>
      <c r="R784" s="23"/>
      <c r="S784" s="74"/>
      <c r="T784" s="74"/>
      <c r="U784" s="74"/>
      <c r="V784" s="23"/>
      <c r="W784" s="23"/>
      <c r="X784" s="23"/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4"/>
      <c r="J785" s="53" t="s">
        <v>52</v>
      </c>
      <c r="K785" s="54"/>
      <c r="L785" s="74">
        <v>15812.8</v>
      </c>
      <c r="M785" s="23">
        <v>305.9</v>
      </c>
      <c r="N785" s="74">
        <v>905.6</v>
      </c>
      <c r="O785" s="74"/>
      <c r="P785" s="23"/>
      <c r="Q785" s="23">
        <f>SUM(L785:P785)</f>
        <v>17024.3</v>
      </c>
      <c r="R785" s="23"/>
      <c r="S785" s="74"/>
      <c r="T785" s="74"/>
      <c r="U785" s="74"/>
      <c r="V785" s="23">
        <f>SUM(R785:U785)</f>
        <v>0</v>
      </c>
      <c r="W785" s="23">
        <f>Q785+V785</f>
        <v>17024.3</v>
      </c>
      <c r="X785" s="23">
        <f>Q785/W785*100</f>
        <v>100</v>
      </c>
      <c r="Y785" s="23">
        <f>V785/W785*100</f>
        <v>0</v>
      </c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4"/>
      <c r="J786" s="53" t="s">
        <v>53</v>
      </c>
      <c r="K786" s="54"/>
      <c r="L786" s="74">
        <v>19907.5</v>
      </c>
      <c r="M786" s="23">
        <v>149.2</v>
      </c>
      <c r="N786" s="74">
        <v>846</v>
      </c>
      <c r="O786" s="74"/>
      <c r="P786" s="23"/>
      <c r="Q786" s="23">
        <f>SUM(L786:P786)</f>
        <v>20902.7</v>
      </c>
      <c r="R786" s="23"/>
      <c r="S786" s="74"/>
      <c r="T786" s="74"/>
      <c r="U786" s="74"/>
      <c r="V786" s="23">
        <f>SUM(R786:U786)</f>
        <v>0</v>
      </c>
      <c r="W786" s="23">
        <f>Q786+V786</f>
        <v>20902.7</v>
      </c>
      <c r="X786" s="23">
        <f>Q786/W786*100</f>
        <v>100</v>
      </c>
      <c r="Y786" s="23">
        <f>V786/W786*100</f>
        <v>0</v>
      </c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4"/>
      <c r="J787" s="53" t="s">
        <v>54</v>
      </c>
      <c r="K787" s="54"/>
      <c r="L787" s="74">
        <v>19776.2</v>
      </c>
      <c r="M787" s="23">
        <v>136.3</v>
      </c>
      <c r="N787" s="74">
        <v>750.2</v>
      </c>
      <c r="O787" s="74"/>
      <c r="P787" s="23"/>
      <c r="Q787" s="23">
        <f>SUM(L787:P787)</f>
        <v>20662.7</v>
      </c>
      <c r="R787" s="23"/>
      <c r="S787" s="74"/>
      <c r="T787" s="74"/>
      <c r="U787" s="74"/>
      <c r="V787" s="23">
        <f>SUM(R787:U787)</f>
        <v>0</v>
      </c>
      <c r="W787" s="23">
        <f>Q787+V787</f>
        <v>20662.7</v>
      </c>
      <c r="X787" s="23">
        <f>Q787/W787*100</f>
        <v>100</v>
      </c>
      <c r="Y787" s="23">
        <f>V787/W787*100</f>
        <v>0</v>
      </c>
      <c r="Z787" s="4"/>
    </row>
    <row r="788" spans="1:26" ht="23.25">
      <c r="A788" s="4"/>
      <c r="B788" s="57"/>
      <c r="C788" s="58"/>
      <c r="D788" s="58"/>
      <c r="E788" s="58"/>
      <c r="F788" s="58"/>
      <c r="G788" s="58"/>
      <c r="H788" s="58"/>
      <c r="I788" s="53"/>
      <c r="J788" s="53" t="s">
        <v>55</v>
      </c>
      <c r="K788" s="54"/>
      <c r="L788" s="21">
        <f>L787/L785*100</f>
        <v>125.06450470504909</v>
      </c>
      <c r="M788" s="21">
        <f>M787/M785*100</f>
        <v>44.55704478587775</v>
      </c>
      <c r="N788" s="21">
        <f>N787/N785*100</f>
        <v>82.84010600706713</v>
      </c>
      <c r="O788" s="21"/>
      <c r="P788" s="21"/>
      <c r="Q788" s="21">
        <f>Q787/Q785*100</f>
        <v>121.37180383334412</v>
      </c>
      <c r="R788" s="21"/>
      <c r="S788" s="21"/>
      <c r="T788" s="21"/>
      <c r="U788" s="21"/>
      <c r="V788" s="21"/>
      <c r="W788" s="21">
        <f>W787/W785*100</f>
        <v>121.37180383334412</v>
      </c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4"/>
      <c r="J789" s="53" t="s">
        <v>56</v>
      </c>
      <c r="K789" s="54"/>
      <c r="L789" s="74">
        <f>L787/L786*100</f>
        <v>99.34044957930429</v>
      </c>
      <c r="M789" s="23">
        <f>M787/M786*100</f>
        <v>91.35388739946382</v>
      </c>
      <c r="N789" s="74">
        <f>N787/N786*100</f>
        <v>88.67612293144208</v>
      </c>
      <c r="O789" s="74"/>
      <c r="P789" s="23"/>
      <c r="Q789" s="23">
        <f>Q787/Q786*100</f>
        <v>98.85182297023829</v>
      </c>
      <c r="R789" s="23"/>
      <c r="S789" s="74"/>
      <c r="T789" s="74"/>
      <c r="U789" s="74"/>
      <c r="V789" s="23"/>
      <c r="W789" s="23">
        <f>W787/W786*100</f>
        <v>98.85182297023829</v>
      </c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4"/>
      <c r="J790" s="53"/>
      <c r="K790" s="54"/>
      <c r="L790" s="74"/>
      <c r="M790" s="23"/>
      <c r="N790" s="74"/>
      <c r="O790" s="74"/>
      <c r="P790" s="23"/>
      <c r="Q790" s="23"/>
      <c r="R790" s="23"/>
      <c r="S790" s="74"/>
      <c r="T790" s="74"/>
      <c r="U790" s="74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 t="s">
        <v>122</v>
      </c>
      <c r="I791" s="64"/>
      <c r="J791" s="53" t="s">
        <v>123</v>
      </c>
      <c r="K791" s="54"/>
      <c r="L791" s="74"/>
      <c r="M791" s="23"/>
      <c r="N791" s="74"/>
      <c r="O791" s="74"/>
      <c r="P791" s="23"/>
      <c r="Q791" s="23"/>
      <c r="R791" s="23"/>
      <c r="S791" s="74"/>
      <c r="T791" s="74"/>
      <c r="U791" s="74"/>
      <c r="V791" s="23"/>
      <c r="W791" s="23"/>
      <c r="X791" s="23"/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4"/>
      <c r="J792" s="53" t="s">
        <v>52</v>
      </c>
      <c r="K792" s="54"/>
      <c r="L792" s="74">
        <v>15240.7</v>
      </c>
      <c r="M792" s="23">
        <v>86.4</v>
      </c>
      <c r="N792" s="74">
        <v>8903.1</v>
      </c>
      <c r="O792" s="74"/>
      <c r="P792" s="23"/>
      <c r="Q792" s="23">
        <f>SUM(L792:P792)</f>
        <v>24230.2</v>
      </c>
      <c r="R792" s="23"/>
      <c r="S792" s="74"/>
      <c r="T792" s="74"/>
      <c r="U792" s="74"/>
      <c r="V792" s="23">
        <f>SUM(R792:U792)</f>
        <v>0</v>
      </c>
      <c r="W792" s="23">
        <f>Q792+V792</f>
        <v>24230.2</v>
      </c>
      <c r="X792" s="23">
        <f>Q792/W792*100</f>
        <v>100</v>
      </c>
      <c r="Y792" s="23">
        <f>V792/W792*100</f>
        <v>0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4"/>
      <c r="J793" s="53" t="s">
        <v>53</v>
      </c>
      <c r="K793" s="54"/>
      <c r="L793" s="74">
        <v>18920</v>
      </c>
      <c r="M793" s="23">
        <v>94.6</v>
      </c>
      <c r="N793" s="74">
        <v>7849.3</v>
      </c>
      <c r="O793" s="74"/>
      <c r="P793" s="23"/>
      <c r="Q793" s="23">
        <f>SUM(L793:P793)</f>
        <v>26863.899999999998</v>
      </c>
      <c r="R793" s="23"/>
      <c r="S793" s="74"/>
      <c r="T793" s="74"/>
      <c r="U793" s="74"/>
      <c r="V793" s="23">
        <f>SUM(R793:U793)</f>
        <v>0</v>
      </c>
      <c r="W793" s="23">
        <f>Q793+V793</f>
        <v>26863.899999999998</v>
      </c>
      <c r="X793" s="23">
        <f>Q793/W793*100</f>
        <v>100</v>
      </c>
      <c r="Y793" s="23">
        <f>V793/W793*100</f>
        <v>0</v>
      </c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4"/>
      <c r="J794" s="53" t="s">
        <v>54</v>
      </c>
      <c r="K794" s="54"/>
      <c r="L794" s="74">
        <v>18587.1</v>
      </c>
      <c r="M794" s="23">
        <v>91.1</v>
      </c>
      <c r="N794" s="74">
        <v>7267.3</v>
      </c>
      <c r="O794" s="74"/>
      <c r="P794" s="23"/>
      <c r="Q794" s="23">
        <f>SUM(L794:P794)</f>
        <v>25945.499999999996</v>
      </c>
      <c r="R794" s="23"/>
      <c r="S794" s="74"/>
      <c r="T794" s="74"/>
      <c r="U794" s="74"/>
      <c r="V794" s="23">
        <f>SUM(R794:U794)</f>
        <v>0</v>
      </c>
      <c r="W794" s="23">
        <f>Q794+V794</f>
        <v>25945.499999999996</v>
      </c>
      <c r="X794" s="23">
        <f>Q794/W794*100</f>
        <v>100</v>
      </c>
      <c r="Y794" s="23">
        <f>V794/W794*100</f>
        <v>0</v>
      </c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4"/>
      <c r="J795" s="53" t="s">
        <v>55</v>
      </c>
      <c r="K795" s="54"/>
      <c r="L795" s="74">
        <f>L794/L792*100</f>
        <v>121.95699672587214</v>
      </c>
      <c r="M795" s="23">
        <f>M794/M792*100</f>
        <v>105.4398148148148</v>
      </c>
      <c r="N795" s="74">
        <f>N794/N792*100</f>
        <v>81.62662443418584</v>
      </c>
      <c r="O795" s="74"/>
      <c r="P795" s="23"/>
      <c r="Q795" s="23">
        <f>Q794/Q792*100</f>
        <v>107.07918217761305</v>
      </c>
      <c r="R795" s="23"/>
      <c r="S795" s="74"/>
      <c r="T795" s="74"/>
      <c r="U795" s="74"/>
      <c r="V795" s="23"/>
      <c r="W795" s="23">
        <f>W794/W792*100</f>
        <v>107.07918217761305</v>
      </c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4"/>
      <c r="J796" s="53" t="s">
        <v>56</v>
      </c>
      <c r="K796" s="54"/>
      <c r="L796" s="74">
        <f>L794/L793*100</f>
        <v>98.24048625792811</v>
      </c>
      <c r="M796" s="23">
        <f>M794/M793*100</f>
        <v>96.30021141649048</v>
      </c>
      <c r="N796" s="74">
        <f>N794/N793*100</f>
        <v>92.58532608003262</v>
      </c>
      <c r="O796" s="74"/>
      <c r="P796" s="23"/>
      <c r="Q796" s="23">
        <f>Q794/Q793*100</f>
        <v>96.58128566589362</v>
      </c>
      <c r="R796" s="23"/>
      <c r="S796" s="74"/>
      <c r="T796" s="74"/>
      <c r="U796" s="74"/>
      <c r="V796" s="23"/>
      <c r="W796" s="23">
        <f>W794/W793*100</f>
        <v>96.58128566589362</v>
      </c>
      <c r="X796" s="23"/>
      <c r="Y796" s="23"/>
      <c r="Z796" s="4"/>
    </row>
    <row r="797" spans="1:26" ht="23.25">
      <c r="A797" s="4"/>
      <c r="B797" s="57"/>
      <c r="C797" s="58"/>
      <c r="D797" s="58"/>
      <c r="E797" s="58"/>
      <c r="F797" s="58"/>
      <c r="G797" s="58"/>
      <c r="H797" s="58"/>
      <c r="I797" s="53"/>
      <c r="J797" s="53"/>
      <c r="K797" s="54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 t="s">
        <v>124</v>
      </c>
      <c r="I798" s="64"/>
      <c r="J798" s="53" t="s">
        <v>190</v>
      </c>
      <c r="K798" s="54"/>
      <c r="L798" s="74"/>
      <c r="M798" s="23"/>
      <c r="N798" s="74"/>
      <c r="O798" s="74"/>
      <c r="P798" s="23"/>
      <c r="Q798" s="23"/>
      <c r="R798" s="23"/>
      <c r="S798" s="74"/>
      <c r="T798" s="74"/>
      <c r="U798" s="74"/>
      <c r="V798" s="23"/>
      <c r="W798" s="23"/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4"/>
      <c r="J799" s="53" t="s">
        <v>90</v>
      </c>
      <c r="K799" s="54"/>
      <c r="L799" s="74"/>
      <c r="M799" s="23"/>
      <c r="N799" s="74"/>
      <c r="O799" s="74"/>
      <c r="P799" s="23"/>
      <c r="Q799" s="23"/>
      <c r="R799" s="23"/>
      <c r="S799" s="74"/>
      <c r="T799" s="74"/>
      <c r="U799" s="74"/>
      <c r="V799" s="23"/>
      <c r="W799" s="23"/>
      <c r="X799" s="23"/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4"/>
      <c r="J800" s="53" t="s">
        <v>52</v>
      </c>
      <c r="K800" s="54"/>
      <c r="L800" s="74">
        <v>16160.6</v>
      </c>
      <c r="M800" s="23">
        <v>142.5</v>
      </c>
      <c r="N800" s="74">
        <v>1117.6</v>
      </c>
      <c r="O800" s="74"/>
      <c r="P800" s="23"/>
      <c r="Q800" s="23">
        <f>SUM(L800:P800)</f>
        <v>17420.7</v>
      </c>
      <c r="R800" s="23"/>
      <c r="S800" s="74"/>
      <c r="T800" s="74"/>
      <c r="U800" s="74"/>
      <c r="V800" s="23">
        <f>SUM(R800:U800)</f>
        <v>0</v>
      </c>
      <c r="W800" s="23">
        <f>Q800+V800</f>
        <v>17420.7</v>
      </c>
      <c r="X800" s="23">
        <f>Q800/W800*100</f>
        <v>100</v>
      </c>
      <c r="Y800" s="23">
        <f>V800/W800*100</f>
        <v>0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4"/>
      <c r="J801" s="53" t="s">
        <v>53</v>
      </c>
      <c r="K801" s="54"/>
      <c r="L801" s="74">
        <v>20311.2</v>
      </c>
      <c r="M801" s="23">
        <v>124.4</v>
      </c>
      <c r="N801" s="74">
        <v>980.8</v>
      </c>
      <c r="O801" s="74"/>
      <c r="P801" s="23"/>
      <c r="Q801" s="23">
        <f>SUM(L801:P801)</f>
        <v>21416.4</v>
      </c>
      <c r="R801" s="23"/>
      <c r="S801" s="74"/>
      <c r="T801" s="74"/>
      <c r="U801" s="74"/>
      <c r="V801" s="23">
        <f>SUM(R801:U801)</f>
        <v>0</v>
      </c>
      <c r="W801" s="23">
        <f>Q801+V801</f>
        <v>21416.4</v>
      </c>
      <c r="X801" s="23">
        <f>Q801/W801*100</f>
        <v>100</v>
      </c>
      <c r="Y801" s="23">
        <f>V801/W801*100</f>
        <v>0</v>
      </c>
      <c r="Z801" s="4"/>
    </row>
    <row r="802" spans="1:26" ht="23.25">
      <c r="A802" s="4"/>
      <c r="B802" s="57"/>
      <c r="C802" s="57"/>
      <c r="D802" s="57"/>
      <c r="E802" s="57"/>
      <c r="F802" s="57"/>
      <c r="G802" s="57"/>
      <c r="H802" s="57"/>
      <c r="I802" s="64"/>
      <c r="J802" s="53" t="s">
        <v>54</v>
      </c>
      <c r="K802" s="54"/>
      <c r="L802" s="74">
        <v>20170.1</v>
      </c>
      <c r="M802" s="23">
        <v>98.2</v>
      </c>
      <c r="N802" s="74">
        <v>788.8</v>
      </c>
      <c r="O802" s="74"/>
      <c r="P802" s="23"/>
      <c r="Q802" s="23">
        <f>SUM(L802:P802)</f>
        <v>21057.1</v>
      </c>
      <c r="R802" s="23"/>
      <c r="S802" s="74"/>
      <c r="T802" s="74"/>
      <c r="U802" s="74"/>
      <c r="V802" s="23">
        <f>SUM(R802:U802)</f>
        <v>0</v>
      </c>
      <c r="W802" s="23">
        <f>Q802+V802</f>
        <v>21057.1</v>
      </c>
      <c r="X802" s="23">
        <f>Q802/W802*100</f>
        <v>100</v>
      </c>
      <c r="Y802" s="23">
        <f>V802/W802*100</f>
        <v>0</v>
      </c>
      <c r="Z802" s="4"/>
    </row>
    <row r="803" spans="1:26" ht="23.25">
      <c r="A803" s="4"/>
      <c r="B803" s="57"/>
      <c r="C803" s="58"/>
      <c r="D803" s="58"/>
      <c r="E803" s="58"/>
      <c r="F803" s="58"/>
      <c r="G803" s="58"/>
      <c r="H803" s="58"/>
      <c r="I803" s="53"/>
      <c r="J803" s="53" t="s">
        <v>55</v>
      </c>
      <c r="K803" s="54"/>
      <c r="L803" s="21">
        <f>L802/L800*100</f>
        <v>124.81034120020296</v>
      </c>
      <c r="M803" s="21">
        <f>M802/M800*100</f>
        <v>68.9122807017544</v>
      </c>
      <c r="N803" s="21">
        <f>N802/N800*100</f>
        <v>70.5798138869005</v>
      </c>
      <c r="O803" s="21"/>
      <c r="P803" s="21"/>
      <c r="Q803" s="21">
        <f>Q802/Q800*100</f>
        <v>120.87401769159676</v>
      </c>
      <c r="R803" s="21"/>
      <c r="S803" s="21"/>
      <c r="T803" s="21"/>
      <c r="U803" s="21"/>
      <c r="V803" s="21"/>
      <c r="W803" s="21">
        <f>W802/W800*100</f>
        <v>120.87401769159676</v>
      </c>
      <c r="X803" s="21"/>
      <c r="Y803" s="21"/>
      <c r="Z803" s="4"/>
    </row>
    <row r="804" spans="1:26" ht="23.25">
      <c r="A804" s="4"/>
      <c r="B804" s="57"/>
      <c r="C804" s="57"/>
      <c r="D804" s="57"/>
      <c r="E804" s="57"/>
      <c r="F804" s="57"/>
      <c r="G804" s="57"/>
      <c r="H804" s="57"/>
      <c r="I804" s="64"/>
      <c r="J804" s="53" t="s">
        <v>56</v>
      </c>
      <c r="K804" s="54"/>
      <c r="L804" s="74">
        <f>L802/L801*100</f>
        <v>99.30530938595453</v>
      </c>
      <c r="M804" s="23">
        <f>M802/M801*100</f>
        <v>78.93890675241157</v>
      </c>
      <c r="N804" s="74">
        <f>N802/N801*100</f>
        <v>80.4241435562806</v>
      </c>
      <c r="O804" s="74"/>
      <c r="P804" s="23"/>
      <c r="Q804" s="23">
        <f>Q802/Q801*100</f>
        <v>98.32231374087146</v>
      </c>
      <c r="R804" s="23"/>
      <c r="S804" s="74"/>
      <c r="T804" s="74"/>
      <c r="U804" s="74"/>
      <c r="V804" s="23"/>
      <c r="W804" s="23">
        <f>W802/W801*100</f>
        <v>98.32231374087146</v>
      </c>
      <c r="X804" s="23"/>
      <c r="Y804" s="23"/>
      <c r="Z804" s="4"/>
    </row>
    <row r="805" spans="1:26" ht="23.25">
      <c r="A805" s="4"/>
      <c r="B805" s="57"/>
      <c r="C805" s="57"/>
      <c r="D805" s="57"/>
      <c r="E805" s="57"/>
      <c r="F805" s="57"/>
      <c r="G805" s="57"/>
      <c r="H805" s="57"/>
      <c r="I805" s="64"/>
      <c r="J805" s="53"/>
      <c r="K805" s="54"/>
      <c r="L805" s="74"/>
      <c r="M805" s="23"/>
      <c r="N805" s="74"/>
      <c r="O805" s="74"/>
      <c r="P805" s="23"/>
      <c r="Q805" s="23"/>
      <c r="R805" s="23"/>
      <c r="S805" s="74"/>
      <c r="T805" s="74"/>
      <c r="U805" s="74"/>
      <c r="V805" s="23"/>
      <c r="W805" s="23"/>
      <c r="X805" s="23"/>
      <c r="Y805" s="23"/>
      <c r="Z805" s="4"/>
    </row>
    <row r="806" spans="1:26" ht="23.25">
      <c r="A806" s="4"/>
      <c r="B806" s="57"/>
      <c r="C806" s="57"/>
      <c r="D806" s="57"/>
      <c r="E806" s="57"/>
      <c r="F806" s="57"/>
      <c r="G806" s="57"/>
      <c r="H806" s="57" t="s">
        <v>145</v>
      </c>
      <c r="I806" s="64"/>
      <c r="J806" s="53" t="s">
        <v>146</v>
      </c>
      <c r="K806" s="54"/>
      <c r="L806" s="74"/>
      <c r="M806" s="23"/>
      <c r="N806" s="74"/>
      <c r="O806" s="74"/>
      <c r="P806" s="23"/>
      <c r="Q806" s="23"/>
      <c r="R806" s="23"/>
      <c r="S806" s="74"/>
      <c r="T806" s="74"/>
      <c r="U806" s="74"/>
      <c r="V806" s="23"/>
      <c r="W806" s="23"/>
      <c r="X806" s="23"/>
      <c r="Y806" s="23"/>
      <c r="Z806" s="4"/>
    </row>
    <row r="807" spans="1:26" ht="23.25">
      <c r="A807" s="4"/>
      <c r="B807" s="57"/>
      <c r="C807" s="57"/>
      <c r="D807" s="57"/>
      <c r="E807" s="57"/>
      <c r="F807" s="57"/>
      <c r="G807" s="57"/>
      <c r="H807" s="57"/>
      <c r="I807" s="64"/>
      <c r="J807" s="53" t="s">
        <v>52</v>
      </c>
      <c r="K807" s="54"/>
      <c r="L807" s="74">
        <v>11825.5</v>
      </c>
      <c r="M807" s="23">
        <v>135.9</v>
      </c>
      <c r="N807" s="74">
        <v>8370.4</v>
      </c>
      <c r="O807" s="74"/>
      <c r="P807" s="23"/>
      <c r="Q807" s="23">
        <f>SUM(L807:P807)</f>
        <v>20331.8</v>
      </c>
      <c r="R807" s="23"/>
      <c r="S807" s="74">
        <v>4970</v>
      </c>
      <c r="T807" s="74"/>
      <c r="U807" s="74"/>
      <c r="V807" s="23">
        <f>SUM(R807:U807)</f>
        <v>4970</v>
      </c>
      <c r="W807" s="23">
        <f>Q807+V807</f>
        <v>25301.8</v>
      </c>
      <c r="X807" s="23">
        <f>Q807/W807*100</f>
        <v>80.35712874182865</v>
      </c>
      <c r="Y807" s="23">
        <f>V807/W807*100</f>
        <v>19.642871258171358</v>
      </c>
      <c r="Z807" s="4"/>
    </row>
    <row r="808" spans="1:26" ht="23.25">
      <c r="A808" s="4"/>
      <c r="B808" s="57"/>
      <c r="C808" s="57"/>
      <c r="D808" s="57"/>
      <c r="E808" s="57"/>
      <c r="F808" s="57"/>
      <c r="G808" s="57"/>
      <c r="H808" s="57"/>
      <c r="I808" s="64"/>
      <c r="J808" s="53" t="s">
        <v>53</v>
      </c>
      <c r="K808" s="54"/>
      <c r="L808" s="74">
        <v>14751.5</v>
      </c>
      <c r="M808" s="23">
        <v>109.2</v>
      </c>
      <c r="N808" s="74">
        <v>8301.2</v>
      </c>
      <c r="O808" s="74"/>
      <c r="P808" s="23"/>
      <c r="Q808" s="23">
        <f>SUM(L808:P808)</f>
        <v>23161.9</v>
      </c>
      <c r="R808" s="23"/>
      <c r="S808" s="74">
        <v>4520</v>
      </c>
      <c r="T808" s="74"/>
      <c r="U808" s="74"/>
      <c r="V808" s="23">
        <f>SUM(R808:U808)</f>
        <v>4520</v>
      </c>
      <c r="W808" s="23">
        <f>Q808+V808</f>
        <v>27681.9</v>
      </c>
      <c r="X808" s="23">
        <f>Q808/W808*100</f>
        <v>83.67164103620055</v>
      </c>
      <c r="Y808" s="23">
        <f>V808/W808*100</f>
        <v>16.32835896379945</v>
      </c>
      <c r="Z808" s="4"/>
    </row>
    <row r="809" spans="1:26" ht="23.25">
      <c r="A809" s="4"/>
      <c r="B809" s="57"/>
      <c r="C809" s="57"/>
      <c r="D809" s="57"/>
      <c r="E809" s="57"/>
      <c r="F809" s="57"/>
      <c r="G809" s="57"/>
      <c r="H809" s="57"/>
      <c r="I809" s="64"/>
      <c r="J809" s="53" t="s">
        <v>54</v>
      </c>
      <c r="K809" s="54"/>
      <c r="L809" s="74">
        <v>14603.2</v>
      </c>
      <c r="M809" s="23">
        <v>103.3</v>
      </c>
      <c r="N809" s="74">
        <v>8055.8</v>
      </c>
      <c r="O809" s="74"/>
      <c r="P809" s="23"/>
      <c r="Q809" s="23">
        <f>SUM(L809:P809)</f>
        <v>22762.3</v>
      </c>
      <c r="R809" s="23"/>
      <c r="S809" s="74">
        <v>4315.3</v>
      </c>
      <c r="T809" s="74"/>
      <c r="U809" s="74"/>
      <c r="V809" s="23">
        <f>SUM(R809:U809)</f>
        <v>4315.3</v>
      </c>
      <c r="W809" s="23">
        <f>Q809+V809</f>
        <v>27077.6</v>
      </c>
      <c r="X809" s="23">
        <f>Q809/W809*100</f>
        <v>84.063210919727</v>
      </c>
      <c r="Y809" s="23">
        <f>V809/W809*100</f>
        <v>15.936789080272995</v>
      </c>
      <c r="Z809" s="4"/>
    </row>
    <row r="810" spans="1:26" ht="23.25">
      <c r="A810" s="4"/>
      <c r="B810" s="65"/>
      <c r="C810" s="65"/>
      <c r="D810" s="65"/>
      <c r="E810" s="65"/>
      <c r="F810" s="65"/>
      <c r="G810" s="65"/>
      <c r="H810" s="65"/>
      <c r="I810" s="66"/>
      <c r="J810" s="62"/>
      <c r="K810" s="63"/>
      <c r="L810" s="75"/>
      <c r="M810" s="76"/>
      <c r="N810" s="75"/>
      <c r="O810" s="75"/>
      <c r="P810" s="76"/>
      <c r="Q810" s="76"/>
      <c r="R810" s="76"/>
      <c r="S810" s="75"/>
      <c r="T810" s="75"/>
      <c r="U810" s="75"/>
      <c r="V810" s="76"/>
      <c r="W810" s="76"/>
      <c r="X810" s="76"/>
      <c r="Y810" s="76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246</v>
      </c>
      <c r="Z812" s="4"/>
    </row>
    <row r="813" spans="1:26" ht="23.25">
      <c r="A813" s="4"/>
      <c r="B813" s="67" t="s">
        <v>41</v>
      </c>
      <c r="C813" s="68"/>
      <c r="D813" s="68"/>
      <c r="E813" s="68"/>
      <c r="F813" s="68"/>
      <c r="G813" s="68"/>
      <c r="H813" s="69"/>
      <c r="I813" s="10"/>
      <c r="J813" s="11"/>
      <c r="K813" s="12"/>
      <c r="L813" s="13" t="s">
        <v>2</v>
      </c>
      <c r="M813" s="13"/>
      <c r="N813" s="13"/>
      <c r="O813" s="13"/>
      <c r="P813" s="13"/>
      <c r="Q813" s="13"/>
      <c r="R813" s="14" t="s">
        <v>3</v>
      </c>
      <c r="S813" s="13"/>
      <c r="T813" s="13"/>
      <c r="U813" s="13"/>
      <c r="V813" s="15"/>
      <c r="W813" s="13" t="s">
        <v>43</v>
      </c>
      <c r="X813" s="13"/>
      <c r="Y813" s="16"/>
      <c r="Z813" s="4"/>
    </row>
    <row r="814" spans="1:26" ht="23.25">
      <c r="A814" s="4"/>
      <c r="B814" s="17" t="s">
        <v>42</v>
      </c>
      <c r="C814" s="18"/>
      <c r="D814" s="18"/>
      <c r="E814" s="18"/>
      <c r="F814" s="18"/>
      <c r="G814" s="18"/>
      <c r="H814" s="70"/>
      <c r="I814" s="19"/>
      <c r="J814" s="20"/>
      <c r="K814" s="21"/>
      <c r="L814" s="22"/>
      <c r="M814" s="23"/>
      <c r="N814" s="24"/>
      <c r="O814" s="25" t="s">
        <v>4</v>
      </c>
      <c r="P814" s="26"/>
      <c r="Q814" s="27"/>
      <c r="R814" s="28" t="s">
        <v>4</v>
      </c>
      <c r="S814" s="24"/>
      <c r="T814" s="22"/>
      <c r="U814" s="29"/>
      <c r="V814" s="27"/>
      <c r="W814" s="27"/>
      <c r="X814" s="30" t="s">
        <v>5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6</v>
      </c>
      <c r="K815" s="21"/>
      <c r="L815" s="34" t="s">
        <v>7</v>
      </c>
      <c r="M815" s="35" t="s">
        <v>8</v>
      </c>
      <c r="N815" s="36" t="s">
        <v>7</v>
      </c>
      <c r="O815" s="34" t="s">
        <v>9</v>
      </c>
      <c r="P815" s="26" t="s">
        <v>10</v>
      </c>
      <c r="Q815" s="23"/>
      <c r="R815" s="37" t="s">
        <v>9</v>
      </c>
      <c r="S815" s="35" t="s">
        <v>11</v>
      </c>
      <c r="T815" s="34" t="s">
        <v>12</v>
      </c>
      <c r="U815" s="29" t="s">
        <v>13</v>
      </c>
      <c r="V815" s="27"/>
      <c r="W815" s="27"/>
      <c r="X815" s="27"/>
      <c r="Y815" s="35"/>
      <c r="Z815" s="4"/>
    </row>
    <row r="816" spans="1:26" ht="23.25">
      <c r="A816" s="4"/>
      <c r="B816" s="38" t="s">
        <v>32</v>
      </c>
      <c r="C816" s="38" t="s">
        <v>33</v>
      </c>
      <c r="D816" s="38" t="s">
        <v>34</v>
      </c>
      <c r="E816" s="38" t="s">
        <v>35</v>
      </c>
      <c r="F816" s="38" t="s">
        <v>36</v>
      </c>
      <c r="G816" s="38" t="s">
        <v>37</v>
      </c>
      <c r="H816" s="38" t="s">
        <v>40</v>
      </c>
      <c r="I816" s="19"/>
      <c r="J816" s="39"/>
      <c r="K816" s="21"/>
      <c r="L816" s="34" t="s">
        <v>14</v>
      </c>
      <c r="M816" s="35" t="s">
        <v>15</v>
      </c>
      <c r="N816" s="36" t="s">
        <v>16</v>
      </c>
      <c r="O816" s="34" t="s">
        <v>17</v>
      </c>
      <c r="P816" s="26" t="s">
        <v>18</v>
      </c>
      <c r="Q816" s="35" t="s">
        <v>19</v>
      </c>
      <c r="R816" s="37" t="s">
        <v>17</v>
      </c>
      <c r="S816" s="35" t="s">
        <v>20</v>
      </c>
      <c r="T816" s="34" t="s">
        <v>21</v>
      </c>
      <c r="U816" s="29" t="s">
        <v>22</v>
      </c>
      <c r="V816" s="26" t="s">
        <v>19</v>
      </c>
      <c r="W816" s="26" t="s">
        <v>23</v>
      </c>
      <c r="X816" s="26" t="s">
        <v>24</v>
      </c>
      <c r="Y816" s="35" t="s">
        <v>25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26</v>
      </c>
      <c r="P817" s="47"/>
      <c r="Q817" s="48"/>
      <c r="R817" s="49" t="s">
        <v>26</v>
      </c>
      <c r="S817" s="44" t="s">
        <v>27</v>
      </c>
      <c r="T817" s="43"/>
      <c r="U817" s="50" t="s">
        <v>28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4"/>
      <c r="J818" s="53"/>
      <c r="K818" s="54"/>
      <c r="L818" s="22"/>
      <c r="M818" s="23"/>
      <c r="N818" s="24"/>
      <c r="O818" s="3"/>
      <c r="P818" s="27"/>
      <c r="Q818" s="27"/>
      <c r="R818" s="23"/>
      <c r="S818" s="24"/>
      <c r="T818" s="22"/>
      <c r="U818" s="73"/>
      <c r="V818" s="27"/>
      <c r="W818" s="27"/>
      <c r="X818" s="27"/>
      <c r="Y818" s="23"/>
      <c r="Z818" s="4"/>
    </row>
    <row r="819" spans="1:26" ht="23.25">
      <c r="A819" s="4"/>
      <c r="B819" s="51" t="s">
        <v>164</v>
      </c>
      <c r="C819" s="51" t="s">
        <v>167</v>
      </c>
      <c r="D819" s="51" t="s">
        <v>89</v>
      </c>
      <c r="E819" s="51"/>
      <c r="F819" s="51" t="s">
        <v>172</v>
      </c>
      <c r="G819" s="51" t="s">
        <v>63</v>
      </c>
      <c r="H819" s="51" t="s">
        <v>145</v>
      </c>
      <c r="I819" s="64"/>
      <c r="J819" s="55" t="s">
        <v>55</v>
      </c>
      <c r="K819" s="56"/>
      <c r="L819" s="74">
        <f aca="true" t="shared" si="86" ref="L819:W819">L809/L807*100</f>
        <v>123.48907022958862</v>
      </c>
      <c r="M819" s="74">
        <f t="shared" si="86"/>
        <v>76.01177336276673</v>
      </c>
      <c r="N819" s="74">
        <f t="shared" si="86"/>
        <v>96.2415177291408</v>
      </c>
      <c r="O819" s="74"/>
      <c r="P819" s="74"/>
      <c r="Q819" s="74">
        <f t="shared" si="86"/>
        <v>111.9541801512901</v>
      </c>
      <c r="R819" s="74"/>
      <c r="S819" s="74">
        <f t="shared" si="86"/>
        <v>86.82696177062374</v>
      </c>
      <c r="T819" s="74"/>
      <c r="U819" s="77"/>
      <c r="V819" s="23">
        <f t="shared" si="86"/>
        <v>86.82696177062374</v>
      </c>
      <c r="W819" s="23">
        <f t="shared" si="86"/>
        <v>107.01847299401624</v>
      </c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4"/>
      <c r="J820" s="55" t="s">
        <v>56</v>
      </c>
      <c r="K820" s="56"/>
      <c r="L820" s="74">
        <f>L809/L808*100</f>
        <v>98.99467850727045</v>
      </c>
      <c r="M820" s="74">
        <f>M809/M808*100</f>
        <v>94.59706959706959</v>
      </c>
      <c r="N820" s="74">
        <f aca="true" t="shared" si="87" ref="N820:W820">N809/N808*100</f>
        <v>97.04380089625596</v>
      </c>
      <c r="O820" s="74"/>
      <c r="P820" s="74"/>
      <c r="Q820" s="74">
        <f t="shared" si="87"/>
        <v>98.2747529347765</v>
      </c>
      <c r="R820" s="74"/>
      <c r="S820" s="74">
        <f t="shared" si="87"/>
        <v>95.4712389380531</v>
      </c>
      <c r="T820" s="74"/>
      <c r="U820" s="74"/>
      <c r="V820" s="23">
        <f t="shared" si="87"/>
        <v>95.4712389380531</v>
      </c>
      <c r="W820" s="23">
        <f t="shared" si="87"/>
        <v>97.81698510579115</v>
      </c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4"/>
      <c r="J821" s="53"/>
      <c r="K821" s="54"/>
      <c r="L821" s="74"/>
      <c r="M821" s="74"/>
      <c r="N821" s="74"/>
      <c r="O821" s="74"/>
      <c r="P821" s="74"/>
      <c r="Q821" s="23"/>
      <c r="R821" s="74"/>
      <c r="S821" s="74"/>
      <c r="T821" s="74"/>
      <c r="U821" s="74"/>
      <c r="V821" s="23"/>
      <c r="W821" s="23"/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 t="s">
        <v>147</v>
      </c>
      <c r="I822" s="64"/>
      <c r="J822" s="53" t="s">
        <v>148</v>
      </c>
      <c r="K822" s="54"/>
      <c r="L822" s="74"/>
      <c r="M822" s="23"/>
      <c r="N822" s="74"/>
      <c r="O822" s="74"/>
      <c r="P822" s="23"/>
      <c r="Q822" s="23"/>
      <c r="R822" s="23"/>
      <c r="S822" s="74"/>
      <c r="T822" s="74"/>
      <c r="U822" s="74"/>
      <c r="V822" s="23"/>
      <c r="W822" s="23"/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4"/>
      <c r="J823" s="53" t="s">
        <v>52</v>
      </c>
      <c r="K823" s="54"/>
      <c r="L823" s="74">
        <v>7409</v>
      </c>
      <c r="M823" s="23">
        <v>206.8</v>
      </c>
      <c r="N823" s="74">
        <v>516</v>
      </c>
      <c r="O823" s="74"/>
      <c r="P823" s="23"/>
      <c r="Q823" s="23">
        <f>SUM(L823:P823)</f>
        <v>8131.8</v>
      </c>
      <c r="R823" s="23"/>
      <c r="S823" s="74"/>
      <c r="T823" s="74"/>
      <c r="U823" s="74"/>
      <c r="V823" s="23">
        <f>SUM(R823:U823)</f>
        <v>0</v>
      </c>
      <c r="W823" s="23">
        <f>Q823+V823</f>
        <v>8131.8</v>
      </c>
      <c r="X823" s="23">
        <f>Q823/W823*100</f>
        <v>100</v>
      </c>
      <c r="Y823" s="23">
        <f>V823/W823*100</f>
        <v>0</v>
      </c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4"/>
      <c r="J824" s="53" t="s">
        <v>53</v>
      </c>
      <c r="K824" s="54"/>
      <c r="L824" s="74">
        <v>9703.4</v>
      </c>
      <c r="M824" s="23">
        <v>239.9</v>
      </c>
      <c r="N824" s="74">
        <v>502.7</v>
      </c>
      <c r="O824" s="74"/>
      <c r="P824" s="23"/>
      <c r="Q824" s="23">
        <f>SUM(L824:P824)</f>
        <v>10446</v>
      </c>
      <c r="R824" s="23"/>
      <c r="S824" s="74"/>
      <c r="T824" s="74"/>
      <c r="U824" s="74"/>
      <c r="V824" s="23">
        <f>SUM(R824:U824)</f>
        <v>0</v>
      </c>
      <c r="W824" s="23">
        <f>Q824+V824</f>
        <v>10446</v>
      </c>
      <c r="X824" s="23">
        <f>Q824/W824*100</f>
        <v>100</v>
      </c>
      <c r="Y824" s="23">
        <f>V824/W824*100</f>
        <v>0</v>
      </c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4"/>
      <c r="J825" s="53" t="s">
        <v>54</v>
      </c>
      <c r="K825" s="54"/>
      <c r="L825" s="74">
        <v>9574.7</v>
      </c>
      <c r="M825" s="23">
        <v>238.2</v>
      </c>
      <c r="N825" s="74">
        <v>491</v>
      </c>
      <c r="O825" s="74"/>
      <c r="P825" s="23"/>
      <c r="Q825" s="23">
        <f>SUM(L825:P825)</f>
        <v>10303.900000000001</v>
      </c>
      <c r="R825" s="23"/>
      <c r="S825" s="74"/>
      <c r="T825" s="74"/>
      <c r="U825" s="74"/>
      <c r="V825" s="23">
        <f>SUM(R825:U825)</f>
        <v>0</v>
      </c>
      <c r="W825" s="23">
        <f>Q825+V825</f>
        <v>10303.900000000001</v>
      </c>
      <c r="X825" s="23">
        <f>Q825/W825*100</f>
        <v>100</v>
      </c>
      <c r="Y825" s="23">
        <f>V825/W825*100</f>
        <v>0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4"/>
      <c r="J826" s="53" t="s">
        <v>55</v>
      </c>
      <c r="K826" s="54"/>
      <c r="L826" s="74">
        <f>L825/L823*100</f>
        <v>129.23066540693753</v>
      </c>
      <c r="M826" s="23">
        <f>M825/M823*100</f>
        <v>115.18375241779495</v>
      </c>
      <c r="N826" s="74">
        <f>N825/N823*100</f>
        <v>95.15503875968993</v>
      </c>
      <c r="O826" s="74"/>
      <c r="P826" s="23"/>
      <c r="Q826" s="23">
        <f>Q825/Q823*100</f>
        <v>126.71118325585972</v>
      </c>
      <c r="R826" s="23"/>
      <c r="S826" s="74"/>
      <c r="T826" s="74"/>
      <c r="U826" s="74"/>
      <c r="V826" s="23"/>
      <c r="W826" s="23">
        <f>W825/W823*100</f>
        <v>126.71118325585972</v>
      </c>
      <c r="X826" s="23"/>
      <c r="Y826" s="23"/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4"/>
      <c r="J827" s="53" t="s">
        <v>56</v>
      </c>
      <c r="K827" s="54"/>
      <c r="L827" s="74">
        <f>L825/L824*100</f>
        <v>98.67366077869613</v>
      </c>
      <c r="M827" s="23">
        <f>M825/M824*100</f>
        <v>99.29137140475197</v>
      </c>
      <c r="N827" s="74">
        <f>N825/N824*100</f>
        <v>97.67256813208674</v>
      </c>
      <c r="O827" s="74"/>
      <c r="P827" s="23"/>
      <c r="Q827" s="23">
        <f>Q825/Q824*100</f>
        <v>98.63967068734445</v>
      </c>
      <c r="R827" s="23"/>
      <c r="S827" s="74"/>
      <c r="T827" s="74"/>
      <c r="U827" s="74"/>
      <c r="V827" s="23"/>
      <c r="W827" s="23">
        <f>W825/W824*100</f>
        <v>98.63967068734445</v>
      </c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4"/>
      <c r="J828" s="53"/>
      <c r="K828" s="54"/>
      <c r="L828" s="74"/>
      <c r="M828" s="23"/>
      <c r="N828" s="74"/>
      <c r="O828" s="74"/>
      <c r="P828" s="23"/>
      <c r="Q828" s="23"/>
      <c r="R828" s="23"/>
      <c r="S828" s="74"/>
      <c r="T828" s="74"/>
      <c r="U828" s="74"/>
      <c r="V828" s="23"/>
      <c r="W828" s="23"/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 t="s">
        <v>161</v>
      </c>
      <c r="I829" s="64"/>
      <c r="J829" s="53" t="s">
        <v>162</v>
      </c>
      <c r="K829" s="54"/>
      <c r="L829" s="74"/>
      <c r="M829" s="23"/>
      <c r="N829" s="74"/>
      <c r="O829" s="74"/>
      <c r="P829" s="23"/>
      <c r="Q829" s="23"/>
      <c r="R829" s="23"/>
      <c r="S829" s="74"/>
      <c r="T829" s="74"/>
      <c r="U829" s="74"/>
      <c r="V829" s="23"/>
      <c r="W829" s="23"/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4"/>
      <c r="J830" s="53" t="s">
        <v>163</v>
      </c>
      <c r="K830" s="54"/>
      <c r="L830" s="74"/>
      <c r="M830" s="23"/>
      <c r="N830" s="74"/>
      <c r="O830" s="74"/>
      <c r="P830" s="23"/>
      <c r="Q830" s="23"/>
      <c r="R830" s="23"/>
      <c r="S830" s="74"/>
      <c r="T830" s="74"/>
      <c r="U830" s="74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4"/>
      <c r="J831" s="53" t="s">
        <v>52</v>
      </c>
      <c r="K831" s="54"/>
      <c r="L831" s="74"/>
      <c r="M831" s="23"/>
      <c r="N831" s="74">
        <v>4740.1</v>
      </c>
      <c r="O831" s="74"/>
      <c r="P831" s="23"/>
      <c r="Q831" s="23">
        <f>SUM(L831:P831)</f>
        <v>4740.1</v>
      </c>
      <c r="R831" s="23"/>
      <c r="S831" s="74"/>
      <c r="T831" s="74"/>
      <c r="U831" s="74"/>
      <c r="V831" s="23">
        <f>SUM(R831:U831)</f>
        <v>0</v>
      </c>
      <c r="W831" s="23">
        <f>Q831+V831</f>
        <v>4740.1</v>
      </c>
      <c r="X831" s="23">
        <f>Q831/W831*100</f>
        <v>100</v>
      </c>
      <c r="Y831" s="23">
        <f>V831/W831*100</f>
        <v>0</v>
      </c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4"/>
      <c r="J832" s="53" t="s">
        <v>53</v>
      </c>
      <c r="K832" s="54"/>
      <c r="L832" s="74"/>
      <c r="M832" s="23"/>
      <c r="N832" s="74">
        <v>4128.6</v>
      </c>
      <c r="O832" s="74"/>
      <c r="P832" s="23"/>
      <c r="Q832" s="23">
        <f>SUM(L832:P832)</f>
        <v>4128.6</v>
      </c>
      <c r="R832" s="23"/>
      <c r="S832" s="74"/>
      <c r="T832" s="74"/>
      <c r="U832" s="74"/>
      <c r="V832" s="23">
        <f>SUM(R832:U832)</f>
        <v>0</v>
      </c>
      <c r="W832" s="23">
        <f>Q832+V832</f>
        <v>4128.6</v>
      </c>
      <c r="X832" s="23">
        <f>Q832/W832*100</f>
        <v>100</v>
      </c>
      <c r="Y832" s="23">
        <f>V832/W832*100</f>
        <v>0</v>
      </c>
      <c r="Z832" s="4"/>
    </row>
    <row r="833" spans="1:26" ht="23.25">
      <c r="A833" s="4"/>
      <c r="B833" s="57"/>
      <c r="C833" s="58"/>
      <c r="D833" s="58"/>
      <c r="E833" s="58"/>
      <c r="F833" s="58"/>
      <c r="G833" s="58"/>
      <c r="H833" s="58"/>
      <c r="I833" s="53"/>
      <c r="J833" s="53" t="s">
        <v>54</v>
      </c>
      <c r="K833" s="54"/>
      <c r="L833" s="21"/>
      <c r="M833" s="21"/>
      <c r="N833" s="21">
        <v>3795.4</v>
      </c>
      <c r="O833" s="21"/>
      <c r="P833" s="21"/>
      <c r="Q833" s="21">
        <f>SUM(L833:P833)</f>
        <v>3795.4</v>
      </c>
      <c r="R833" s="21"/>
      <c r="S833" s="21"/>
      <c r="T833" s="21"/>
      <c r="U833" s="21"/>
      <c r="V833" s="21">
        <f>SUM(R833:U833)</f>
        <v>0</v>
      </c>
      <c r="W833" s="21">
        <f>Q833+V833</f>
        <v>3795.4</v>
      </c>
      <c r="X833" s="21">
        <f>Q833/W833*100</f>
        <v>100</v>
      </c>
      <c r="Y833" s="21">
        <f>V833/W833*100</f>
        <v>0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4"/>
      <c r="J834" s="53" t="s">
        <v>55</v>
      </c>
      <c r="K834" s="54"/>
      <c r="L834" s="74"/>
      <c r="M834" s="23"/>
      <c r="N834" s="74">
        <f>N833/N831*100</f>
        <v>80.07004071644059</v>
      </c>
      <c r="O834" s="74"/>
      <c r="P834" s="23"/>
      <c r="Q834" s="23">
        <f>Q833/Q831*100</f>
        <v>80.07004071644059</v>
      </c>
      <c r="R834" s="23"/>
      <c r="S834" s="74"/>
      <c r="T834" s="74"/>
      <c r="U834" s="74"/>
      <c r="V834" s="23"/>
      <c r="W834" s="23">
        <f>W833/W831*100</f>
        <v>80.07004071644059</v>
      </c>
      <c r="X834" s="23"/>
      <c r="Y834" s="23"/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4"/>
      <c r="J835" s="53" t="s">
        <v>56</v>
      </c>
      <c r="K835" s="54"/>
      <c r="L835" s="74"/>
      <c r="M835" s="23"/>
      <c r="N835" s="74">
        <f>N833/N832*100</f>
        <v>91.92946761614105</v>
      </c>
      <c r="O835" s="74"/>
      <c r="P835" s="23"/>
      <c r="Q835" s="23">
        <f>Q833/Q832*100</f>
        <v>91.92946761614105</v>
      </c>
      <c r="R835" s="23"/>
      <c r="S835" s="74"/>
      <c r="T835" s="74"/>
      <c r="U835" s="74"/>
      <c r="V835" s="23"/>
      <c r="W835" s="23">
        <f>W833/W832*100</f>
        <v>91.92946761614105</v>
      </c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4"/>
      <c r="J836" s="53"/>
      <c r="K836" s="54"/>
      <c r="L836" s="74"/>
      <c r="M836" s="23"/>
      <c r="N836" s="74"/>
      <c r="O836" s="74"/>
      <c r="P836" s="23"/>
      <c r="Q836" s="23"/>
      <c r="R836" s="23"/>
      <c r="S836" s="74"/>
      <c r="T836" s="74"/>
      <c r="U836" s="74"/>
      <c r="V836" s="23"/>
      <c r="W836" s="23"/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 t="s">
        <v>191</v>
      </c>
      <c r="G837" s="51"/>
      <c r="H837" s="51"/>
      <c r="I837" s="64"/>
      <c r="J837" s="53" t="s">
        <v>192</v>
      </c>
      <c r="K837" s="54"/>
      <c r="L837" s="74"/>
      <c r="M837" s="23"/>
      <c r="N837" s="74"/>
      <c r="O837" s="74"/>
      <c r="P837" s="23"/>
      <c r="Q837" s="23"/>
      <c r="R837" s="23"/>
      <c r="S837" s="74"/>
      <c r="T837" s="74"/>
      <c r="U837" s="74"/>
      <c r="V837" s="23"/>
      <c r="W837" s="23"/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4"/>
      <c r="J838" s="53" t="s">
        <v>52</v>
      </c>
      <c r="K838" s="54"/>
      <c r="L838" s="74">
        <f>L845</f>
        <v>8717.6</v>
      </c>
      <c r="M838" s="23">
        <f aca="true" t="shared" si="88" ref="M838:P840">M845</f>
        <v>138.4</v>
      </c>
      <c r="N838" s="74">
        <f t="shared" si="88"/>
        <v>13098.5</v>
      </c>
      <c r="O838" s="74">
        <f t="shared" si="88"/>
        <v>123865.29999999999</v>
      </c>
      <c r="P838" s="23">
        <f t="shared" si="88"/>
        <v>0</v>
      </c>
      <c r="Q838" s="23">
        <f>SUM(L838:P838)</f>
        <v>145819.8</v>
      </c>
      <c r="R838" s="23">
        <f aca="true" t="shared" si="89" ref="R838:U840">R845</f>
        <v>0</v>
      </c>
      <c r="S838" s="74">
        <f t="shared" si="89"/>
        <v>0</v>
      </c>
      <c r="T838" s="74">
        <f t="shared" si="89"/>
        <v>0</v>
      </c>
      <c r="U838" s="74">
        <f t="shared" si="89"/>
        <v>0</v>
      </c>
      <c r="V838" s="23">
        <f>SUM(R838:U838)</f>
        <v>0</v>
      </c>
      <c r="W838" s="23">
        <f>Q838+V838</f>
        <v>145819.8</v>
      </c>
      <c r="X838" s="23">
        <f>Q838/W838*100</f>
        <v>100</v>
      </c>
      <c r="Y838" s="23">
        <f>V838/W838*100</f>
        <v>0</v>
      </c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4"/>
      <c r="J839" s="53" t="s">
        <v>53</v>
      </c>
      <c r="K839" s="54"/>
      <c r="L839" s="74">
        <f>L846</f>
        <v>12155.2</v>
      </c>
      <c r="M839" s="23">
        <f t="shared" si="88"/>
        <v>166.8</v>
      </c>
      <c r="N839" s="74">
        <f t="shared" si="88"/>
        <v>11848.6</v>
      </c>
      <c r="O839" s="74">
        <f t="shared" si="88"/>
        <v>138778.1</v>
      </c>
      <c r="P839" s="23">
        <f t="shared" si="88"/>
        <v>0</v>
      </c>
      <c r="Q839" s="23">
        <f>SUM(L839:P839)</f>
        <v>162948.7</v>
      </c>
      <c r="R839" s="23">
        <f>R846+R884+R898+R921+R935+R958</f>
        <v>80300</v>
      </c>
      <c r="S839" s="74">
        <f t="shared" si="89"/>
        <v>0</v>
      </c>
      <c r="T839" s="74">
        <f t="shared" si="89"/>
        <v>0</v>
      </c>
      <c r="U839" s="74">
        <f t="shared" si="89"/>
        <v>0</v>
      </c>
      <c r="V839" s="23">
        <f>SUM(R839:U839)</f>
        <v>80300</v>
      </c>
      <c r="W839" s="23">
        <f>Q839+V839</f>
        <v>243248.7</v>
      </c>
      <c r="X839" s="23">
        <f>Q839/W839*100</f>
        <v>66.9885183353498</v>
      </c>
      <c r="Y839" s="23">
        <f>V839/W839*100</f>
        <v>33.01148166465021</v>
      </c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4"/>
      <c r="J840" s="53" t="s">
        <v>54</v>
      </c>
      <c r="K840" s="54"/>
      <c r="L840" s="74">
        <f>L847</f>
        <v>11992.6</v>
      </c>
      <c r="M840" s="23">
        <f t="shared" si="88"/>
        <v>155.4</v>
      </c>
      <c r="N840" s="74">
        <f t="shared" si="88"/>
        <v>11712.8</v>
      </c>
      <c r="O840" s="74">
        <f>O847+O885+O899+O922+O936+O959</f>
        <v>138778.1</v>
      </c>
      <c r="P840" s="23">
        <f t="shared" si="88"/>
        <v>0</v>
      </c>
      <c r="Q840" s="23">
        <f>SUM(L840:P840)</f>
        <v>162638.9</v>
      </c>
      <c r="R840" s="23">
        <f>R847+R885+R899+R922+R936+R959</f>
        <v>80300</v>
      </c>
      <c r="S840" s="74">
        <f t="shared" si="89"/>
        <v>0</v>
      </c>
      <c r="T840" s="74">
        <f t="shared" si="89"/>
        <v>0</v>
      </c>
      <c r="U840" s="74">
        <f t="shared" si="89"/>
        <v>0</v>
      </c>
      <c r="V840" s="23">
        <f>SUM(R840:U840)</f>
        <v>80300</v>
      </c>
      <c r="W840" s="23">
        <f>Q840+V840</f>
        <v>242938.9</v>
      </c>
      <c r="X840" s="23">
        <f>Q840/W840*100</f>
        <v>66.9464215076301</v>
      </c>
      <c r="Y840" s="23">
        <f>V840/W840*100</f>
        <v>33.053578492369894</v>
      </c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4"/>
      <c r="J841" s="53" t="s">
        <v>55</v>
      </c>
      <c r="K841" s="54"/>
      <c r="L841" s="74">
        <f aca="true" t="shared" si="90" ref="L841:W841">L840/L838*100</f>
        <v>137.56767917775534</v>
      </c>
      <c r="M841" s="23">
        <f t="shared" si="90"/>
        <v>112.28323699421965</v>
      </c>
      <c r="N841" s="74">
        <f t="shared" si="90"/>
        <v>89.4209260602359</v>
      </c>
      <c r="O841" s="74">
        <f t="shared" si="90"/>
        <v>112.0395300378718</v>
      </c>
      <c r="P841" s="23"/>
      <c r="Q841" s="23">
        <f t="shared" si="90"/>
        <v>111.53416751360241</v>
      </c>
      <c r="R841" s="23"/>
      <c r="S841" s="74"/>
      <c r="T841" s="74"/>
      <c r="U841" s="74"/>
      <c r="V841" s="23"/>
      <c r="W841" s="23">
        <f t="shared" si="90"/>
        <v>166.60213496383892</v>
      </c>
      <c r="X841" s="23"/>
      <c r="Y841" s="23"/>
      <c r="Z841" s="4"/>
    </row>
    <row r="842" spans="1:26" ht="23.25">
      <c r="A842" s="4"/>
      <c r="B842" s="57"/>
      <c r="C842" s="58"/>
      <c r="D842" s="58"/>
      <c r="E842" s="58"/>
      <c r="F842" s="58"/>
      <c r="G842" s="58"/>
      <c r="H842" s="58"/>
      <c r="I842" s="53"/>
      <c r="J842" s="53" t="s">
        <v>56</v>
      </c>
      <c r="K842" s="54"/>
      <c r="L842" s="21">
        <f>L840/L839*100</f>
        <v>98.66230090825326</v>
      </c>
      <c r="M842" s="21">
        <f>M840/M839*100</f>
        <v>93.16546762589928</v>
      </c>
      <c r="N842" s="21">
        <f>N840/N839*100</f>
        <v>98.85387303141299</v>
      </c>
      <c r="O842" s="21">
        <f>O840/O839*100</f>
        <v>100</v>
      </c>
      <c r="P842" s="21"/>
      <c r="Q842" s="21">
        <f>Q840/Q839*100</f>
        <v>99.80987881462079</v>
      </c>
      <c r="R842" s="21">
        <f>R840/R839*100</f>
        <v>100</v>
      </c>
      <c r="S842" s="21"/>
      <c r="T842" s="21"/>
      <c r="U842" s="21"/>
      <c r="V842" s="21">
        <f>V840/V839*100</f>
        <v>100</v>
      </c>
      <c r="W842" s="21">
        <f>W840/W839*100</f>
        <v>99.87264063487287</v>
      </c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4"/>
      <c r="J843" s="53"/>
      <c r="K843" s="54"/>
      <c r="L843" s="74"/>
      <c r="M843" s="23"/>
      <c r="N843" s="74"/>
      <c r="O843" s="74"/>
      <c r="P843" s="23"/>
      <c r="Q843" s="23"/>
      <c r="R843" s="23"/>
      <c r="S843" s="74"/>
      <c r="T843" s="74"/>
      <c r="U843" s="74"/>
      <c r="V843" s="23"/>
      <c r="W843" s="23"/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 t="s">
        <v>63</v>
      </c>
      <c r="H844" s="51"/>
      <c r="I844" s="64"/>
      <c r="J844" s="53" t="s">
        <v>64</v>
      </c>
      <c r="K844" s="54"/>
      <c r="L844" s="74"/>
      <c r="M844" s="23"/>
      <c r="N844" s="74"/>
      <c r="O844" s="74"/>
      <c r="P844" s="23"/>
      <c r="Q844" s="23"/>
      <c r="R844" s="23"/>
      <c r="S844" s="74"/>
      <c r="T844" s="74"/>
      <c r="U844" s="74"/>
      <c r="V844" s="23"/>
      <c r="W844" s="23"/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4"/>
      <c r="J845" s="53" t="s">
        <v>52</v>
      </c>
      <c r="K845" s="54"/>
      <c r="L845" s="74">
        <f aca="true" t="shared" si="91" ref="L845:P847">L852+L868+L875</f>
        <v>8717.6</v>
      </c>
      <c r="M845" s="23">
        <f t="shared" si="91"/>
        <v>138.4</v>
      </c>
      <c r="N845" s="74">
        <f t="shared" si="91"/>
        <v>13098.5</v>
      </c>
      <c r="O845" s="74">
        <f t="shared" si="91"/>
        <v>123865.29999999999</v>
      </c>
      <c r="P845" s="23">
        <f t="shared" si="91"/>
        <v>0</v>
      </c>
      <c r="Q845" s="23">
        <f>SUM(L845:P845)</f>
        <v>145819.8</v>
      </c>
      <c r="R845" s="23">
        <f aca="true" t="shared" si="92" ref="R845:U847">R852+R868+R875</f>
        <v>0</v>
      </c>
      <c r="S845" s="74">
        <f t="shared" si="92"/>
        <v>0</v>
      </c>
      <c r="T845" s="74">
        <f t="shared" si="92"/>
        <v>0</v>
      </c>
      <c r="U845" s="74">
        <f t="shared" si="92"/>
        <v>0</v>
      </c>
      <c r="V845" s="23">
        <f>SUM(R845:U845)</f>
        <v>0</v>
      </c>
      <c r="W845" s="23">
        <f>Q845+V845</f>
        <v>145819.8</v>
      </c>
      <c r="X845" s="23">
        <f>Q845/W845*100</f>
        <v>100</v>
      </c>
      <c r="Y845" s="23">
        <f>V845/W845*100</f>
        <v>0</v>
      </c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4"/>
      <c r="J846" s="53" t="s">
        <v>53</v>
      </c>
      <c r="K846" s="54"/>
      <c r="L846" s="74">
        <f t="shared" si="91"/>
        <v>12155.2</v>
      </c>
      <c r="M846" s="23">
        <f t="shared" si="91"/>
        <v>166.8</v>
      </c>
      <c r="N846" s="74">
        <f t="shared" si="91"/>
        <v>11848.6</v>
      </c>
      <c r="O846" s="74">
        <f t="shared" si="91"/>
        <v>138778.1</v>
      </c>
      <c r="P846" s="23">
        <f t="shared" si="91"/>
        <v>0</v>
      </c>
      <c r="Q846" s="23">
        <f>SUM(L846:P846)</f>
        <v>162948.7</v>
      </c>
      <c r="R846" s="23">
        <f t="shared" si="92"/>
        <v>0</v>
      </c>
      <c r="S846" s="74">
        <f t="shared" si="92"/>
        <v>0</v>
      </c>
      <c r="T846" s="74">
        <f t="shared" si="92"/>
        <v>0</v>
      </c>
      <c r="U846" s="74">
        <f t="shared" si="92"/>
        <v>0</v>
      </c>
      <c r="V846" s="23">
        <f>SUM(R846:U846)</f>
        <v>0</v>
      </c>
      <c r="W846" s="23">
        <f>Q846+V846</f>
        <v>162948.7</v>
      </c>
      <c r="X846" s="23">
        <f>Q846/W846*100</f>
        <v>100</v>
      </c>
      <c r="Y846" s="23">
        <f>V846/W846*100</f>
        <v>0</v>
      </c>
      <c r="Z846" s="4"/>
    </row>
    <row r="847" spans="1:26" ht="23.25">
      <c r="A847" s="4"/>
      <c r="B847" s="57"/>
      <c r="C847" s="57"/>
      <c r="D847" s="57"/>
      <c r="E847" s="57"/>
      <c r="F847" s="57"/>
      <c r="G847" s="57"/>
      <c r="H847" s="57"/>
      <c r="I847" s="64"/>
      <c r="J847" s="53" t="s">
        <v>54</v>
      </c>
      <c r="K847" s="54"/>
      <c r="L847" s="74">
        <f t="shared" si="91"/>
        <v>11992.6</v>
      </c>
      <c r="M847" s="23">
        <f t="shared" si="91"/>
        <v>155.4</v>
      </c>
      <c r="N847" s="74">
        <f t="shared" si="91"/>
        <v>11712.8</v>
      </c>
      <c r="O847" s="74">
        <f t="shared" si="91"/>
        <v>138778.1</v>
      </c>
      <c r="P847" s="23">
        <f t="shared" si="91"/>
        <v>0</v>
      </c>
      <c r="Q847" s="23">
        <f>SUM(L847:P847)</f>
        <v>162638.9</v>
      </c>
      <c r="R847" s="23">
        <f t="shared" si="92"/>
        <v>0</v>
      </c>
      <c r="S847" s="74">
        <f t="shared" si="92"/>
        <v>0</v>
      </c>
      <c r="T847" s="74">
        <f t="shared" si="92"/>
        <v>0</v>
      </c>
      <c r="U847" s="74">
        <f t="shared" si="92"/>
        <v>0</v>
      </c>
      <c r="V847" s="23">
        <f>SUM(R847:U847)</f>
        <v>0</v>
      </c>
      <c r="W847" s="23">
        <f>Q847+V847</f>
        <v>162638.9</v>
      </c>
      <c r="X847" s="23">
        <f>Q847/W847*100</f>
        <v>100</v>
      </c>
      <c r="Y847" s="23">
        <f>V847/W847*100</f>
        <v>0</v>
      </c>
      <c r="Z847" s="4"/>
    </row>
    <row r="848" spans="1:26" ht="23.25">
      <c r="A848" s="4"/>
      <c r="B848" s="57"/>
      <c r="C848" s="58"/>
      <c r="D848" s="58"/>
      <c r="E848" s="58"/>
      <c r="F848" s="58"/>
      <c r="G848" s="58"/>
      <c r="H848" s="58"/>
      <c r="I848" s="53"/>
      <c r="J848" s="53" t="s">
        <v>55</v>
      </c>
      <c r="K848" s="54"/>
      <c r="L848" s="21">
        <f>L847/L845*100</f>
        <v>137.56767917775534</v>
      </c>
      <c r="M848" s="21">
        <f>M847/M845*100</f>
        <v>112.28323699421965</v>
      </c>
      <c r="N848" s="21">
        <f>N847/N845*100</f>
        <v>89.4209260602359</v>
      </c>
      <c r="O848" s="21">
        <f>O847/O845*100</f>
        <v>112.0395300378718</v>
      </c>
      <c r="P848" s="21"/>
      <c r="Q848" s="21">
        <f>Q847/Q845*100</f>
        <v>111.53416751360241</v>
      </c>
      <c r="R848" s="21"/>
      <c r="S848" s="21"/>
      <c r="T848" s="21"/>
      <c r="U848" s="21"/>
      <c r="V848" s="21"/>
      <c r="W848" s="21">
        <f>W847/W845*100</f>
        <v>111.53416751360241</v>
      </c>
      <c r="X848" s="21"/>
      <c r="Y848" s="21"/>
      <c r="Z848" s="4"/>
    </row>
    <row r="849" spans="1:26" ht="23.25">
      <c r="A849" s="4"/>
      <c r="B849" s="57"/>
      <c r="C849" s="57"/>
      <c r="D849" s="57"/>
      <c r="E849" s="57"/>
      <c r="F849" s="57"/>
      <c r="G849" s="57"/>
      <c r="H849" s="57"/>
      <c r="I849" s="64"/>
      <c r="J849" s="53" t="s">
        <v>56</v>
      </c>
      <c r="K849" s="54"/>
      <c r="L849" s="74">
        <f>L847/L846*100</f>
        <v>98.66230090825326</v>
      </c>
      <c r="M849" s="23">
        <f>M847/M846*100</f>
        <v>93.16546762589928</v>
      </c>
      <c r="N849" s="74">
        <f>N847/N846*100</f>
        <v>98.85387303141299</v>
      </c>
      <c r="O849" s="74">
        <f>O847/O846*100</f>
        <v>100</v>
      </c>
      <c r="P849" s="23"/>
      <c r="Q849" s="23">
        <f>Q847/Q846*100</f>
        <v>99.80987881462079</v>
      </c>
      <c r="R849" s="23"/>
      <c r="S849" s="74"/>
      <c r="T849" s="74"/>
      <c r="U849" s="74"/>
      <c r="V849" s="23"/>
      <c r="W849" s="23">
        <f>W847/W846*100</f>
        <v>99.80987881462079</v>
      </c>
      <c r="X849" s="23"/>
      <c r="Y849" s="23"/>
      <c r="Z849" s="4"/>
    </row>
    <row r="850" spans="1:26" ht="23.25">
      <c r="A850" s="4"/>
      <c r="B850" s="57"/>
      <c r="C850" s="57"/>
      <c r="D850" s="57"/>
      <c r="E850" s="57"/>
      <c r="F850" s="57"/>
      <c r="G850" s="57"/>
      <c r="H850" s="57"/>
      <c r="I850" s="64"/>
      <c r="J850" s="53"/>
      <c r="K850" s="54"/>
      <c r="L850" s="74"/>
      <c r="M850" s="23"/>
      <c r="N850" s="74"/>
      <c r="O850" s="74"/>
      <c r="P850" s="23"/>
      <c r="Q850" s="23"/>
      <c r="R850" s="23"/>
      <c r="S850" s="74"/>
      <c r="T850" s="74"/>
      <c r="U850" s="74"/>
      <c r="V850" s="23"/>
      <c r="W850" s="23"/>
      <c r="X850" s="23"/>
      <c r="Y850" s="23"/>
      <c r="Z850" s="4"/>
    </row>
    <row r="851" spans="1:26" ht="23.25">
      <c r="A851" s="4"/>
      <c r="B851" s="57"/>
      <c r="C851" s="57"/>
      <c r="D851" s="57"/>
      <c r="E851" s="57"/>
      <c r="F851" s="57"/>
      <c r="G851" s="57"/>
      <c r="H851" s="57" t="s">
        <v>93</v>
      </c>
      <c r="I851" s="64"/>
      <c r="J851" s="53" t="s">
        <v>94</v>
      </c>
      <c r="K851" s="54"/>
      <c r="L851" s="74"/>
      <c r="M851" s="23"/>
      <c r="N851" s="74"/>
      <c r="O851" s="74"/>
      <c r="P851" s="23"/>
      <c r="Q851" s="23"/>
      <c r="R851" s="23"/>
      <c r="S851" s="74"/>
      <c r="T851" s="74"/>
      <c r="U851" s="74"/>
      <c r="V851" s="23"/>
      <c r="W851" s="23"/>
      <c r="X851" s="23"/>
      <c r="Y851" s="23"/>
      <c r="Z851" s="4"/>
    </row>
    <row r="852" spans="1:26" ht="23.25">
      <c r="A852" s="4"/>
      <c r="B852" s="57"/>
      <c r="C852" s="57"/>
      <c r="D852" s="57"/>
      <c r="E852" s="57"/>
      <c r="F852" s="57"/>
      <c r="G852" s="57"/>
      <c r="H852" s="57"/>
      <c r="I852" s="64"/>
      <c r="J852" s="53" t="s">
        <v>52</v>
      </c>
      <c r="K852" s="54"/>
      <c r="L852" s="74">
        <v>8717.6</v>
      </c>
      <c r="M852" s="23">
        <v>138.4</v>
      </c>
      <c r="N852" s="74">
        <v>13098.5</v>
      </c>
      <c r="O852" s="74"/>
      <c r="P852" s="23"/>
      <c r="Q852" s="23">
        <f>SUM(L852:P852)</f>
        <v>21954.5</v>
      </c>
      <c r="R852" s="23"/>
      <c r="S852" s="74"/>
      <c r="T852" s="74"/>
      <c r="U852" s="74"/>
      <c r="V852" s="23">
        <f>SUM(R852:U852)</f>
        <v>0</v>
      </c>
      <c r="W852" s="23">
        <f>Q852+V852</f>
        <v>21954.5</v>
      </c>
      <c r="X852" s="23">
        <f>Q852/W852*100</f>
        <v>100</v>
      </c>
      <c r="Y852" s="23">
        <f>V852/W852*100</f>
        <v>0</v>
      </c>
      <c r="Z852" s="4"/>
    </row>
    <row r="853" spans="1:26" ht="23.25">
      <c r="A853" s="4"/>
      <c r="B853" s="57"/>
      <c r="C853" s="57"/>
      <c r="D853" s="57"/>
      <c r="E853" s="57"/>
      <c r="F853" s="57"/>
      <c r="G853" s="57"/>
      <c r="H853" s="57"/>
      <c r="I853" s="64"/>
      <c r="J853" s="53" t="s">
        <v>53</v>
      </c>
      <c r="K853" s="54"/>
      <c r="L853" s="74">
        <v>12155.2</v>
      </c>
      <c r="M853" s="23">
        <v>166.8</v>
      </c>
      <c r="N853" s="74">
        <v>11848.6</v>
      </c>
      <c r="O853" s="74"/>
      <c r="P853" s="23"/>
      <c r="Q853" s="23">
        <f>SUM(L853:P853)</f>
        <v>24170.6</v>
      </c>
      <c r="R853" s="23"/>
      <c r="S853" s="74"/>
      <c r="T853" s="74"/>
      <c r="U853" s="74"/>
      <c r="V853" s="23">
        <f>SUM(R853:U853)</f>
        <v>0</v>
      </c>
      <c r="W853" s="23">
        <f>Q853+V853</f>
        <v>24170.6</v>
      </c>
      <c r="X853" s="23">
        <f>Q853/W853*100</f>
        <v>100</v>
      </c>
      <c r="Y853" s="23">
        <f>V853/W853*100</f>
        <v>0</v>
      </c>
      <c r="Z853" s="4"/>
    </row>
    <row r="854" spans="1:26" ht="23.25">
      <c r="A854" s="4"/>
      <c r="B854" s="57"/>
      <c r="C854" s="57"/>
      <c r="D854" s="57"/>
      <c r="E854" s="57"/>
      <c r="F854" s="57"/>
      <c r="G854" s="57"/>
      <c r="H854" s="57"/>
      <c r="I854" s="64"/>
      <c r="J854" s="53" t="s">
        <v>54</v>
      </c>
      <c r="K854" s="54"/>
      <c r="L854" s="74">
        <v>11992.6</v>
      </c>
      <c r="M854" s="23">
        <v>155.4</v>
      </c>
      <c r="N854" s="74">
        <v>11712.8</v>
      </c>
      <c r="O854" s="74"/>
      <c r="P854" s="23"/>
      <c r="Q854" s="23">
        <f>SUM(L854:P854)</f>
        <v>23860.8</v>
      </c>
      <c r="R854" s="23"/>
      <c r="S854" s="74"/>
      <c r="T854" s="74"/>
      <c r="U854" s="74"/>
      <c r="V854" s="23">
        <f>SUM(R854:U854)</f>
        <v>0</v>
      </c>
      <c r="W854" s="23">
        <f>Q854+V854</f>
        <v>23860.8</v>
      </c>
      <c r="X854" s="23">
        <f>Q854/W854*100</f>
        <v>100</v>
      </c>
      <c r="Y854" s="23">
        <f>V854/W854*100</f>
        <v>0</v>
      </c>
      <c r="Z854" s="4"/>
    </row>
    <row r="855" spans="1:26" ht="23.25">
      <c r="A855" s="4"/>
      <c r="B855" s="65"/>
      <c r="C855" s="65"/>
      <c r="D855" s="65"/>
      <c r="E855" s="65"/>
      <c r="F855" s="65"/>
      <c r="G855" s="65"/>
      <c r="H855" s="65"/>
      <c r="I855" s="66"/>
      <c r="J855" s="62"/>
      <c r="K855" s="63"/>
      <c r="L855" s="75"/>
      <c r="M855" s="76"/>
      <c r="N855" s="75"/>
      <c r="O855" s="75"/>
      <c r="P855" s="76"/>
      <c r="Q855" s="76"/>
      <c r="R855" s="76"/>
      <c r="S855" s="75"/>
      <c r="T855" s="75"/>
      <c r="U855" s="75"/>
      <c r="V855" s="76"/>
      <c r="W855" s="76"/>
      <c r="X855" s="76"/>
      <c r="Y855" s="76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247</v>
      </c>
      <c r="Z857" s="4"/>
    </row>
    <row r="858" spans="1:26" ht="23.25">
      <c r="A858" s="4"/>
      <c r="B858" s="67" t="s">
        <v>41</v>
      </c>
      <c r="C858" s="68"/>
      <c r="D858" s="68"/>
      <c r="E858" s="68"/>
      <c r="F858" s="68"/>
      <c r="G858" s="68"/>
      <c r="H858" s="69"/>
      <c r="I858" s="10"/>
      <c r="J858" s="11"/>
      <c r="K858" s="12"/>
      <c r="L858" s="13" t="s">
        <v>2</v>
      </c>
      <c r="M858" s="13"/>
      <c r="N858" s="13"/>
      <c r="O858" s="13"/>
      <c r="P858" s="13"/>
      <c r="Q858" s="13"/>
      <c r="R858" s="14" t="s">
        <v>3</v>
      </c>
      <c r="S858" s="13"/>
      <c r="T858" s="13"/>
      <c r="U858" s="13"/>
      <c r="V858" s="15"/>
      <c r="W858" s="13" t="s">
        <v>43</v>
      </c>
      <c r="X858" s="13"/>
      <c r="Y858" s="16"/>
      <c r="Z858" s="4"/>
    </row>
    <row r="859" spans="1:26" ht="23.25">
      <c r="A859" s="4"/>
      <c r="B859" s="17" t="s">
        <v>42</v>
      </c>
      <c r="C859" s="18"/>
      <c r="D859" s="18"/>
      <c r="E859" s="18"/>
      <c r="F859" s="18"/>
      <c r="G859" s="18"/>
      <c r="H859" s="70"/>
      <c r="I859" s="19"/>
      <c r="J859" s="20"/>
      <c r="K859" s="21"/>
      <c r="L859" s="22"/>
      <c r="M859" s="23"/>
      <c r="N859" s="24"/>
      <c r="O859" s="25" t="s">
        <v>4</v>
      </c>
      <c r="P859" s="26"/>
      <c r="Q859" s="27"/>
      <c r="R859" s="28" t="s">
        <v>4</v>
      </c>
      <c r="S859" s="24"/>
      <c r="T859" s="22"/>
      <c r="U859" s="29"/>
      <c r="V859" s="27"/>
      <c r="W859" s="27"/>
      <c r="X859" s="30" t="s">
        <v>5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6</v>
      </c>
      <c r="K860" s="21"/>
      <c r="L860" s="34" t="s">
        <v>7</v>
      </c>
      <c r="M860" s="35" t="s">
        <v>8</v>
      </c>
      <c r="N860" s="36" t="s">
        <v>7</v>
      </c>
      <c r="O860" s="34" t="s">
        <v>9</v>
      </c>
      <c r="P860" s="26" t="s">
        <v>10</v>
      </c>
      <c r="Q860" s="23"/>
      <c r="R860" s="37" t="s">
        <v>9</v>
      </c>
      <c r="S860" s="35" t="s">
        <v>11</v>
      </c>
      <c r="T860" s="34" t="s">
        <v>12</v>
      </c>
      <c r="U860" s="29" t="s">
        <v>13</v>
      </c>
      <c r="V860" s="27"/>
      <c r="W860" s="27"/>
      <c r="X860" s="27"/>
      <c r="Y860" s="35"/>
      <c r="Z860" s="4"/>
    </row>
    <row r="861" spans="1:26" ht="23.25">
      <c r="A861" s="4"/>
      <c r="B861" s="38" t="s">
        <v>32</v>
      </c>
      <c r="C861" s="38" t="s">
        <v>33</v>
      </c>
      <c r="D861" s="38" t="s">
        <v>34</v>
      </c>
      <c r="E861" s="38" t="s">
        <v>35</v>
      </c>
      <c r="F861" s="38" t="s">
        <v>36</v>
      </c>
      <c r="G861" s="38" t="s">
        <v>37</v>
      </c>
      <c r="H861" s="38" t="s">
        <v>40</v>
      </c>
      <c r="I861" s="19"/>
      <c r="J861" s="39"/>
      <c r="K861" s="21"/>
      <c r="L861" s="34" t="s">
        <v>14</v>
      </c>
      <c r="M861" s="35" t="s">
        <v>15</v>
      </c>
      <c r="N861" s="36" t="s">
        <v>16</v>
      </c>
      <c r="O861" s="34" t="s">
        <v>17</v>
      </c>
      <c r="P861" s="26" t="s">
        <v>18</v>
      </c>
      <c r="Q861" s="35" t="s">
        <v>19</v>
      </c>
      <c r="R861" s="37" t="s">
        <v>17</v>
      </c>
      <c r="S861" s="35" t="s">
        <v>20</v>
      </c>
      <c r="T861" s="34" t="s">
        <v>21</v>
      </c>
      <c r="U861" s="29" t="s">
        <v>22</v>
      </c>
      <c r="V861" s="26" t="s">
        <v>19</v>
      </c>
      <c r="W861" s="26" t="s">
        <v>23</v>
      </c>
      <c r="X861" s="26" t="s">
        <v>24</v>
      </c>
      <c r="Y861" s="35" t="s">
        <v>25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26</v>
      </c>
      <c r="P862" s="47"/>
      <c r="Q862" s="48"/>
      <c r="R862" s="49" t="s">
        <v>26</v>
      </c>
      <c r="S862" s="44" t="s">
        <v>27</v>
      </c>
      <c r="T862" s="43"/>
      <c r="U862" s="50" t="s">
        <v>28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4"/>
      <c r="J863" s="53"/>
      <c r="K863" s="54"/>
      <c r="L863" s="22"/>
      <c r="M863" s="23"/>
      <c r="N863" s="24"/>
      <c r="O863" s="3"/>
      <c r="P863" s="27"/>
      <c r="Q863" s="27"/>
      <c r="R863" s="23"/>
      <c r="S863" s="24"/>
      <c r="T863" s="22"/>
      <c r="U863" s="73"/>
      <c r="V863" s="27"/>
      <c r="W863" s="27"/>
      <c r="X863" s="27"/>
      <c r="Y863" s="23"/>
      <c r="Z863" s="4"/>
    </row>
    <row r="864" spans="1:26" ht="23.25">
      <c r="A864" s="4"/>
      <c r="B864" s="51" t="s">
        <v>164</v>
      </c>
      <c r="C864" s="51" t="s">
        <v>167</v>
      </c>
      <c r="D864" s="51" t="s">
        <v>89</v>
      </c>
      <c r="E864" s="51"/>
      <c r="F864" s="51" t="s">
        <v>191</v>
      </c>
      <c r="G864" s="51" t="s">
        <v>63</v>
      </c>
      <c r="H864" s="51" t="s">
        <v>93</v>
      </c>
      <c r="I864" s="64"/>
      <c r="J864" s="55" t="s">
        <v>55</v>
      </c>
      <c r="K864" s="56"/>
      <c r="L864" s="74">
        <f>L854/L852*100</f>
        <v>137.56767917775534</v>
      </c>
      <c r="M864" s="74">
        <f>M854/M852*100</f>
        <v>112.28323699421965</v>
      </c>
      <c r="N864" s="74">
        <f>N854/N852*100</f>
        <v>89.4209260602359</v>
      </c>
      <c r="O864" s="74"/>
      <c r="P864" s="74"/>
      <c r="Q864" s="74">
        <f>Q854/Q852*100</f>
        <v>108.68295793573071</v>
      </c>
      <c r="R864" s="74"/>
      <c r="S864" s="74"/>
      <c r="T864" s="74"/>
      <c r="U864" s="77"/>
      <c r="V864" s="23"/>
      <c r="W864" s="23">
        <f>W854/W852*100</f>
        <v>108.68295793573071</v>
      </c>
      <c r="X864" s="23"/>
      <c r="Y864" s="23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4"/>
      <c r="J865" s="55" t="s">
        <v>56</v>
      </c>
      <c r="K865" s="56"/>
      <c r="L865" s="74">
        <f>L854/L853*100</f>
        <v>98.66230090825326</v>
      </c>
      <c r="M865" s="74">
        <f>M854/M853*100</f>
        <v>93.16546762589928</v>
      </c>
      <c r="N865" s="74">
        <f>N854/N853*100</f>
        <v>98.85387303141299</v>
      </c>
      <c r="O865" s="74"/>
      <c r="P865" s="74"/>
      <c r="Q865" s="74">
        <f>Q854/Q853*100</f>
        <v>98.71827757689093</v>
      </c>
      <c r="R865" s="74"/>
      <c r="S865" s="74"/>
      <c r="T865" s="74"/>
      <c r="U865" s="74"/>
      <c r="V865" s="23"/>
      <c r="W865" s="23">
        <f>W854/W853*100</f>
        <v>98.71827757689093</v>
      </c>
      <c r="X865" s="23"/>
      <c r="Y865" s="23"/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4"/>
      <c r="J866" s="53"/>
      <c r="K866" s="54"/>
      <c r="L866" s="74"/>
      <c r="M866" s="74"/>
      <c r="N866" s="74"/>
      <c r="O866" s="74"/>
      <c r="P866" s="74"/>
      <c r="Q866" s="23"/>
      <c r="R866" s="74"/>
      <c r="S866" s="74"/>
      <c r="T866" s="74"/>
      <c r="U866" s="74"/>
      <c r="V866" s="23"/>
      <c r="W866" s="23"/>
      <c r="X866" s="23"/>
      <c r="Y866" s="23"/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 t="s">
        <v>193</v>
      </c>
      <c r="I867" s="64"/>
      <c r="J867" s="53" t="s">
        <v>194</v>
      </c>
      <c r="K867" s="54"/>
      <c r="L867" s="74"/>
      <c r="M867" s="23"/>
      <c r="N867" s="74"/>
      <c r="O867" s="74"/>
      <c r="P867" s="23"/>
      <c r="Q867" s="23"/>
      <c r="R867" s="23"/>
      <c r="S867" s="74"/>
      <c r="T867" s="74"/>
      <c r="U867" s="74"/>
      <c r="V867" s="23"/>
      <c r="W867" s="23"/>
      <c r="X867" s="23"/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4"/>
      <c r="J868" s="53" t="s">
        <v>52</v>
      </c>
      <c r="K868" s="54"/>
      <c r="L868" s="74"/>
      <c r="M868" s="23"/>
      <c r="N868" s="74"/>
      <c r="O868" s="74">
        <v>35110.6</v>
      </c>
      <c r="P868" s="23"/>
      <c r="Q868" s="23">
        <f>SUM(L868:P868)</f>
        <v>35110.6</v>
      </c>
      <c r="R868" s="23"/>
      <c r="S868" s="74"/>
      <c r="T868" s="74"/>
      <c r="U868" s="74"/>
      <c r="V868" s="23">
        <f>SUM(R868:U868)</f>
        <v>0</v>
      </c>
      <c r="W868" s="23">
        <f>Q868+V868</f>
        <v>35110.6</v>
      </c>
      <c r="X868" s="23">
        <f>Q868/W868*100</f>
        <v>100</v>
      </c>
      <c r="Y868" s="23">
        <f>V868/W868*100</f>
        <v>0</v>
      </c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4"/>
      <c r="J869" s="53" t="s">
        <v>53</v>
      </c>
      <c r="K869" s="54"/>
      <c r="L869" s="74"/>
      <c r="M869" s="23"/>
      <c r="N869" s="74"/>
      <c r="O869" s="74">
        <v>44664.8</v>
      </c>
      <c r="P869" s="23"/>
      <c r="Q869" s="23">
        <f>SUM(L869:P869)</f>
        <v>44664.8</v>
      </c>
      <c r="R869" s="23"/>
      <c r="S869" s="74"/>
      <c r="T869" s="74"/>
      <c r="U869" s="74"/>
      <c r="V869" s="23">
        <f>SUM(R869:U869)</f>
        <v>0</v>
      </c>
      <c r="W869" s="23">
        <f>Q869+V869</f>
        <v>44664.8</v>
      </c>
      <c r="X869" s="23">
        <f>Q869/W869*100</f>
        <v>100</v>
      </c>
      <c r="Y869" s="23">
        <f>V869/W869*100</f>
        <v>0</v>
      </c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4"/>
      <c r="J870" s="53" t="s">
        <v>54</v>
      </c>
      <c r="K870" s="54"/>
      <c r="L870" s="74"/>
      <c r="M870" s="23"/>
      <c r="N870" s="74"/>
      <c r="O870" s="74">
        <v>44664.8</v>
      </c>
      <c r="P870" s="23"/>
      <c r="Q870" s="23">
        <f>SUM(L870:P870)</f>
        <v>44664.8</v>
      </c>
      <c r="R870" s="23"/>
      <c r="S870" s="74"/>
      <c r="T870" s="74"/>
      <c r="U870" s="74"/>
      <c r="V870" s="23">
        <f>SUM(R870:U870)</f>
        <v>0</v>
      </c>
      <c r="W870" s="23">
        <f>Q870+V870</f>
        <v>44664.8</v>
      </c>
      <c r="X870" s="23">
        <f>Q870/W870*100</f>
        <v>100</v>
      </c>
      <c r="Y870" s="23">
        <f>V870/W870*100</f>
        <v>0</v>
      </c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4"/>
      <c r="J871" s="53" t="s">
        <v>55</v>
      </c>
      <c r="K871" s="54"/>
      <c r="L871" s="74"/>
      <c r="M871" s="23"/>
      <c r="N871" s="74"/>
      <c r="O871" s="74">
        <f>O870/O868*100</f>
        <v>127.21172523397495</v>
      </c>
      <c r="P871" s="23"/>
      <c r="Q871" s="23">
        <f>Q870/Q868*100</f>
        <v>127.21172523397495</v>
      </c>
      <c r="R871" s="23"/>
      <c r="S871" s="74"/>
      <c r="T871" s="74"/>
      <c r="U871" s="74"/>
      <c r="V871" s="23"/>
      <c r="W871" s="23">
        <f>W870/W868*100</f>
        <v>127.21172523397495</v>
      </c>
      <c r="X871" s="23"/>
      <c r="Y871" s="23"/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4"/>
      <c r="J872" s="53" t="s">
        <v>56</v>
      </c>
      <c r="K872" s="54"/>
      <c r="L872" s="74"/>
      <c r="M872" s="23"/>
      <c r="N872" s="74"/>
      <c r="O872" s="74">
        <f>O870/O869*100</f>
        <v>100</v>
      </c>
      <c r="P872" s="23"/>
      <c r="Q872" s="23">
        <f>Q870/Q869*100</f>
        <v>100</v>
      </c>
      <c r="R872" s="23"/>
      <c r="S872" s="74"/>
      <c r="T872" s="74"/>
      <c r="U872" s="74"/>
      <c r="V872" s="23"/>
      <c r="W872" s="23">
        <f>W870/W869*100</f>
        <v>100</v>
      </c>
      <c r="X872" s="23"/>
      <c r="Y872" s="23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4"/>
      <c r="J873" s="53"/>
      <c r="K873" s="54"/>
      <c r="L873" s="74"/>
      <c r="M873" s="23"/>
      <c r="N873" s="74"/>
      <c r="O873" s="74"/>
      <c r="P873" s="23"/>
      <c r="Q873" s="23"/>
      <c r="R873" s="23"/>
      <c r="S873" s="74"/>
      <c r="T873" s="74"/>
      <c r="U873" s="74"/>
      <c r="V873" s="23"/>
      <c r="W873" s="23"/>
      <c r="X873" s="23"/>
      <c r="Y873" s="23"/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 t="s">
        <v>195</v>
      </c>
      <c r="I874" s="64"/>
      <c r="J874" s="53" t="s">
        <v>196</v>
      </c>
      <c r="K874" s="54"/>
      <c r="L874" s="74"/>
      <c r="M874" s="23"/>
      <c r="N874" s="74"/>
      <c r="O874" s="74"/>
      <c r="P874" s="23"/>
      <c r="Q874" s="23"/>
      <c r="R874" s="23"/>
      <c r="S874" s="74"/>
      <c r="T874" s="74"/>
      <c r="U874" s="74"/>
      <c r="V874" s="23"/>
      <c r="W874" s="23"/>
      <c r="X874" s="23"/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4"/>
      <c r="J875" s="53" t="s">
        <v>52</v>
      </c>
      <c r="K875" s="54"/>
      <c r="L875" s="74"/>
      <c r="M875" s="23"/>
      <c r="N875" s="74"/>
      <c r="O875" s="74">
        <v>88754.7</v>
      </c>
      <c r="P875" s="23"/>
      <c r="Q875" s="23">
        <f>SUM(L875:P875)</f>
        <v>88754.7</v>
      </c>
      <c r="R875" s="23"/>
      <c r="S875" s="74"/>
      <c r="T875" s="74"/>
      <c r="U875" s="74"/>
      <c r="V875" s="23">
        <f>SUM(R875:U875)</f>
        <v>0</v>
      </c>
      <c r="W875" s="23">
        <f>Q875+V875</f>
        <v>88754.7</v>
      </c>
      <c r="X875" s="23">
        <f>Q875/W875*100</f>
        <v>100</v>
      </c>
      <c r="Y875" s="23">
        <f>V875/W875*100</f>
        <v>0</v>
      </c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4"/>
      <c r="J876" s="53" t="s">
        <v>53</v>
      </c>
      <c r="K876" s="54"/>
      <c r="L876" s="74"/>
      <c r="M876" s="23"/>
      <c r="N876" s="74"/>
      <c r="O876" s="74">
        <v>94113.3</v>
      </c>
      <c r="P876" s="23"/>
      <c r="Q876" s="23">
        <f>SUM(L876:P876)</f>
        <v>94113.3</v>
      </c>
      <c r="R876" s="23"/>
      <c r="S876" s="74"/>
      <c r="T876" s="74"/>
      <c r="U876" s="74"/>
      <c r="V876" s="23">
        <f>SUM(R876:U876)</f>
        <v>0</v>
      </c>
      <c r="W876" s="23">
        <f>Q876+V876</f>
        <v>94113.3</v>
      </c>
      <c r="X876" s="23">
        <f>Q876/W876*100</f>
        <v>100</v>
      </c>
      <c r="Y876" s="23">
        <f>V876/W876*100</f>
        <v>0</v>
      </c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4"/>
      <c r="J877" s="53" t="s">
        <v>54</v>
      </c>
      <c r="K877" s="54"/>
      <c r="L877" s="74"/>
      <c r="M877" s="23"/>
      <c r="N877" s="74"/>
      <c r="O877" s="74">
        <v>94113.3</v>
      </c>
      <c r="P877" s="23"/>
      <c r="Q877" s="23">
        <f>SUM(L877:P877)</f>
        <v>94113.3</v>
      </c>
      <c r="R877" s="23"/>
      <c r="S877" s="74"/>
      <c r="T877" s="74"/>
      <c r="U877" s="74"/>
      <c r="V877" s="23">
        <f>SUM(R877:U877)</f>
        <v>0</v>
      </c>
      <c r="W877" s="23">
        <f>Q877+V877</f>
        <v>94113.3</v>
      </c>
      <c r="X877" s="23">
        <f>Q877/W877*100</f>
        <v>100</v>
      </c>
      <c r="Y877" s="23">
        <f>V877/W877*100</f>
        <v>0</v>
      </c>
      <c r="Z877" s="4"/>
    </row>
    <row r="878" spans="1:26" ht="23.25">
      <c r="A878" s="4"/>
      <c r="B878" s="57"/>
      <c r="C878" s="58"/>
      <c r="D878" s="58"/>
      <c r="E878" s="58"/>
      <c r="F878" s="58"/>
      <c r="G878" s="58"/>
      <c r="H878" s="58"/>
      <c r="I878" s="53"/>
      <c r="J878" s="53" t="s">
        <v>55</v>
      </c>
      <c r="K878" s="54"/>
      <c r="L878" s="21"/>
      <c r="M878" s="21"/>
      <c r="N878" s="21"/>
      <c r="O878" s="21">
        <f>O877/O875*100</f>
        <v>106.0375394204476</v>
      </c>
      <c r="P878" s="21"/>
      <c r="Q878" s="21">
        <f>Q877/Q875*100</f>
        <v>106.0375394204476</v>
      </c>
      <c r="R878" s="21"/>
      <c r="S878" s="21"/>
      <c r="T878" s="21"/>
      <c r="U878" s="21"/>
      <c r="V878" s="21"/>
      <c r="W878" s="21">
        <f>W877/W875*100</f>
        <v>106.0375394204476</v>
      </c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4"/>
      <c r="J879" s="53" t="s">
        <v>56</v>
      </c>
      <c r="K879" s="54"/>
      <c r="L879" s="74"/>
      <c r="M879" s="23"/>
      <c r="N879" s="74"/>
      <c r="O879" s="74">
        <f>O877/O876*100</f>
        <v>100</v>
      </c>
      <c r="P879" s="23"/>
      <c r="Q879" s="23">
        <f>Q877/Q876*100</f>
        <v>100</v>
      </c>
      <c r="R879" s="23"/>
      <c r="S879" s="74"/>
      <c r="T879" s="74"/>
      <c r="U879" s="74"/>
      <c r="V879" s="23"/>
      <c r="W879" s="23">
        <f>W877/W876*100</f>
        <v>100</v>
      </c>
      <c r="X879" s="23"/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4"/>
      <c r="J880" s="53"/>
      <c r="K880" s="54"/>
      <c r="L880" s="74"/>
      <c r="M880" s="23"/>
      <c r="N880" s="74"/>
      <c r="O880" s="74"/>
      <c r="P880" s="23"/>
      <c r="Q880" s="23"/>
      <c r="R880" s="23"/>
      <c r="S880" s="74"/>
      <c r="T880" s="74"/>
      <c r="U880" s="74"/>
      <c r="V880" s="23"/>
      <c r="W880" s="23"/>
      <c r="X880" s="23"/>
      <c r="Y880" s="23"/>
      <c r="Z880" s="4"/>
    </row>
    <row r="881" spans="1:26" ht="23.25">
      <c r="A881" s="4"/>
      <c r="B881" s="51"/>
      <c r="C881" s="51"/>
      <c r="D881" s="51"/>
      <c r="E881" s="51"/>
      <c r="F881" s="51"/>
      <c r="G881" s="51" t="s">
        <v>197</v>
      </c>
      <c r="H881" s="51"/>
      <c r="I881" s="64"/>
      <c r="J881" s="53" t="s">
        <v>198</v>
      </c>
      <c r="K881" s="54"/>
      <c r="L881" s="74"/>
      <c r="M881" s="23"/>
      <c r="N881" s="74"/>
      <c r="O881" s="74"/>
      <c r="P881" s="23"/>
      <c r="Q881" s="23"/>
      <c r="R881" s="23"/>
      <c r="S881" s="74"/>
      <c r="T881" s="74"/>
      <c r="U881" s="74"/>
      <c r="V881" s="23"/>
      <c r="W881" s="23"/>
      <c r="X881" s="23"/>
      <c r="Y881" s="23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4"/>
      <c r="J882" s="53" t="s">
        <v>199</v>
      </c>
      <c r="K882" s="54"/>
      <c r="L882" s="74"/>
      <c r="M882" s="23"/>
      <c r="N882" s="74"/>
      <c r="O882" s="74"/>
      <c r="P882" s="23"/>
      <c r="Q882" s="23"/>
      <c r="R882" s="23"/>
      <c r="S882" s="74"/>
      <c r="T882" s="74"/>
      <c r="U882" s="74"/>
      <c r="V882" s="23"/>
      <c r="W882" s="23"/>
      <c r="X882" s="23"/>
      <c r="Y882" s="23"/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4"/>
      <c r="J883" s="53" t="s">
        <v>52</v>
      </c>
      <c r="K883" s="54"/>
      <c r="L883" s="74"/>
      <c r="M883" s="23"/>
      <c r="N883" s="74"/>
      <c r="O883" s="74"/>
      <c r="P883" s="23"/>
      <c r="Q883" s="23">
        <f>SUM(L883:P883)</f>
        <v>0</v>
      </c>
      <c r="R883" s="23">
        <f>R890</f>
        <v>0</v>
      </c>
      <c r="S883" s="74"/>
      <c r="T883" s="74"/>
      <c r="U883" s="74"/>
      <c r="V883" s="23">
        <f>SUM(R883:U883)</f>
        <v>0</v>
      </c>
      <c r="W883" s="23">
        <f>Q883+V883</f>
        <v>0</v>
      </c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4"/>
      <c r="J884" s="53" t="s">
        <v>53</v>
      </c>
      <c r="K884" s="54"/>
      <c r="L884" s="74"/>
      <c r="M884" s="23"/>
      <c r="N884" s="74"/>
      <c r="O884" s="74"/>
      <c r="P884" s="23"/>
      <c r="Q884" s="23">
        <f>SUM(L884:P884)</f>
        <v>0</v>
      </c>
      <c r="R884" s="23">
        <f>R891</f>
        <v>55000</v>
      </c>
      <c r="S884" s="74"/>
      <c r="T884" s="74"/>
      <c r="U884" s="74"/>
      <c r="V884" s="23">
        <f>SUM(R884:U884)</f>
        <v>55000</v>
      </c>
      <c r="W884" s="23">
        <f>Q884+V884</f>
        <v>55000</v>
      </c>
      <c r="X884" s="23">
        <f>Q884/W884*100</f>
        <v>0</v>
      </c>
      <c r="Y884" s="23">
        <f>V884/W884*100</f>
        <v>100</v>
      </c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4"/>
      <c r="J885" s="53" t="s">
        <v>54</v>
      </c>
      <c r="K885" s="54"/>
      <c r="L885" s="74"/>
      <c r="M885" s="23"/>
      <c r="N885" s="74"/>
      <c r="O885" s="74">
        <f>O892</f>
        <v>0</v>
      </c>
      <c r="P885" s="23"/>
      <c r="Q885" s="23">
        <f>SUM(L885:P885)</f>
        <v>0</v>
      </c>
      <c r="R885" s="23">
        <f>R892</f>
        <v>55000</v>
      </c>
      <c r="S885" s="74"/>
      <c r="T885" s="74"/>
      <c r="U885" s="74"/>
      <c r="V885" s="23">
        <f>SUM(R885:U885)</f>
        <v>55000</v>
      </c>
      <c r="W885" s="23">
        <f>Q885+V885</f>
        <v>55000</v>
      </c>
      <c r="X885" s="23">
        <f>Q885/W885*100</f>
        <v>0</v>
      </c>
      <c r="Y885" s="23">
        <f>V885/W885*100</f>
        <v>100</v>
      </c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4"/>
      <c r="J886" s="53" t="s">
        <v>55</v>
      </c>
      <c r="K886" s="54"/>
      <c r="L886" s="74"/>
      <c r="M886" s="23"/>
      <c r="N886" s="74"/>
      <c r="O886" s="74"/>
      <c r="P886" s="23"/>
      <c r="Q886" s="23"/>
      <c r="R886" s="23"/>
      <c r="S886" s="74"/>
      <c r="T886" s="74"/>
      <c r="U886" s="74"/>
      <c r="V886" s="23"/>
      <c r="W886" s="23"/>
      <c r="X886" s="23"/>
      <c r="Y886" s="23"/>
      <c r="Z886" s="4"/>
    </row>
    <row r="887" spans="1:26" ht="23.25">
      <c r="A887" s="4"/>
      <c r="B887" s="57"/>
      <c r="C887" s="58"/>
      <c r="D887" s="58"/>
      <c r="E887" s="58"/>
      <c r="F887" s="58"/>
      <c r="G887" s="58"/>
      <c r="H887" s="58"/>
      <c r="I887" s="53"/>
      <c r="J887" s="53" t="s">
        <v>56</v>
      </c>
      <c r="K887" s="54"/>
      <c r="L887" s="21"/>
      <c r="M887" s="21"/>
      <c r="N887" s="21"/>
      <c r="O887" s="21"/>
      <c r="P887" s="21"/>
      <c r="Q887" s="21"/>
      <c r="R887" s="21">
        <f>R885/R884*100</f>
        <v>100</v>
      </c>
      <c r="S887" s="21"/>
      <c r="T887" s="21"/>
      <c r="U887" s="21"/>
      <c r="V887" s="21">
        <f>V885/V884*100</f>
        <v>100</v>
      </c>
      <c r="W887" s="21">
        <f>W885/W884*100</f>
        <v>100</v>
      </c>
      <c r="X887" s="21"/>
      <c r="Y887" s="23"/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4"/>
      <c r="J888" s="53"/>
      <c r="K888" s="54"/>
      <c r="L888" s="74"/>
      <c r="M888" s="23"/>
      <c r="N888" s="74"/>
      <c r="O888" s="74"/>
      <c r="P888" s="23"/>
      <c r="Q888" s="23"/>
      <c r="R888" s="23"/>
      <c r="S888" s="74"/>
      <c r="T888" s="74"/>
      <c r="U888" s="74"/>
      <c r="V888" s="23"/>
      <c r="W888" s="23"/>
      <c r="X888" s="23"/>
      <c r="Y888" s="23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 t="s">
        <v>195</v>
      </c>
      <c r="I889" s="64"/>
      <c r="J889" s="53" t="s">
        <v>196</v>
      </c>
      <c r="K889" s="54"/>
      <c r="L889" s="74"/>
      <c r="M889" s="23"/>
      <c r="N889" s="74"/>
      <c r="O889" s="74"/>
      <c r="P889" s="23"/>
      <c r="Q889" s="23"/>
      <c r="R889" s="23"/>
      <c r="S889" s="74"/>
      <c r="T889" s="74"/>
      <c r="U889" s="74"/>
      <c r="V889" s="23"/>
      <c r="W889" s="23"/>
      <c r="X889" s="23"/>
      <c r="Y889" s="23"/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4"/>
      <c r="J890" s="53" t="s">
        <v>52</v>
      </c>
      <c r="K890" s="54"/>
      <c r="L890" s="74"/>
      <c r="M890" s="23"/>
      <c r="N890" s="74"/>
      <c r="O890" s="74"/>
      <c r="P890" s="23"/>
      <c r="Q890" s="23">
        <f>SUM(L890:P890)</f>
        <v>0</v>
      </c>
      <c r="R890" s="23"/>
      <c r="S890" s="74"/>
      <c r="T890" s="74"/>
      <c r="U890" s="74"/>
      <c r="V890" s="23">
        <f>SUM(R890:U890)</f>
        <v>0</v>
      </c>
      <c r="W890" s="23">
        <f>Q890+V890</f>
        <v>0</v>
      </c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4"/>
      <c r="J891" s="53" t="s">
        <v>53</v>
      </c>
      <c r="K891" s="54"/>
      <c r="L891" s="74"/>
      <c r="M891" s="23"/>
      <c r="N891" s="74"/>
      <c r="O891" s="74"/>
      <c r="P891" s="23"/>
      <c r="Q891" s="23">
        <f>SUM(L891:P891)</f>
        <v>0</v>
      </c>
      <c r="R891" s="23">
        <v>55000</v>
      </c>
      <c r="S891" s="74"/>
      <c r="T891" s="74"/>
      <c r="U891" s="74"/>
      <c r="V891" s="23">
        <f>SUM(R891:U891)</f>
        <v>55000</v>
      </c>
      <c r="W891" s="23">
        <f>Q891+V891</f>
        <v>55000</v>
      </c>
      <c r="X891" s="23">
        <f>Q891/W891*100</f>
        <v>0</v>
      </c>
      <c r="Y891" s="23">
        <f>V891/W891*100</f>
        <v>100</v>
      </c>
      <c r="Z891" s="4"/>
    </row>
    <row r="892" spans="1:26" ht="23.25">
      <c r="A892" s="4"/>
      <c r="B892" s="57"/>
      <c r="C892" s="57"/>
      <c r="D892" s="57"/>
      <c r="E892" s="57"/>
      <c r="F892" s="57"/>
      <c r="G892" s="57"/>
      <c r="H892" s="57"/>
      <c r="I892" s="64"/>
      <c r="J892" s="53" t="s">
        <v>54</v>
      </c>
      <c r="K892" s="54"/>
      <c r="L892" s="74"/>
      <c r="M892" s="23"/>
      <c r="N892" s="74"/>
      <c r="O892" s="74"/>
      <c r="P892" s="23"/>
      <c r="Q892" s="23">
        <f>SUM(L892:P892)</f>
        <v>0</v>
      </c>
      <c r="R892" s="23">
        <v>55000</v>
      </c>
      <c r="S892" s="74"/>
      <c r="T892" s="74"/>
      <c r="U892" s="74"/>
      <c r="V892" s="23">
        <f>SUM(R892:U892)</f>
        <v>55000</v>
      </c>
      <c r="W892" s="23">
        <f>Q892+V892</f>
        <v>55000</v>
      </c>
      <c r="X892" s="23">
        <f>Q892/W892*100</f>
        <v>0</v>
      </c>
      <c r="Y892" s="23">
        <f>V892/W892*100</f>
        <v>100</v>
      </c>
      <c r="Z892" s="4"/>
    </row>
    <row r="893" spans="1:26" ht="23.25">
      <c r="A893" s="4"/>
      <c r="B893" s="57"/>
      <c r="C893" s="58"/>
      <c r="D893" s="58"/>
      <c r="E893" s="58"/>
      <c r="F893" s="58"/>
      <c r="G893" s="58"/>
      <c r="H893" s="58"/>
      <c r="I893" s="53"/>
      <c r="J893" s="53" t="s">
        <v>55</v>
      </c>
      <c r="K893" s="54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4"/>
    </row>
    <row r="894" spans="1:26" ht="23.25">
      <c r="A894" s="4"/>
      <c r="B894" s="57"/>
      <c r="C894" s="57"/>
      <c r="D894" s="57"/>
      <c r="E894" s="57"/>
      <c r="F894" s="57"/>
      <c r="G894" s="57"/>
      <c r="H894" s="57"/>
      <c r="I894" s="64"/>
      <c r="J894" s="53" t="s">
        <v>56</v>
      </c>
      <c r="K894" s="54"/>
      <c r="L894" s="74"/>
      <c r="M894" s="23"/>
      <c r="N894" s="74"/>
      <c r="O894" s="74"/>
      <c r="P894" s="23"/>
      <c r="Q894" s="23"/>
      <c r="R894" s="23">
        <f>R892/R891*100</f>
        <v>100</v>
      </c>
      <c r="S894" s="74"/>
      <c r="T894" s="74"/>
      <c r="U894" s="74"/>
      <c r="V894" s="23">
        <f>V892/V891*100</f>
        <v>100</v>
      </c>
      <c r="W894" s="23">
        <f>W892/W891*100</f>
        <v>100</v>
      </c>
      <c r="X894" s="23"/>
      <c r="Y894" s="23"/>
      <c r="Z894" s="4"/>
    </row>
    <row r="895" spans="1:26" ht="23.25">
      <c r="A895" s="4"/>
      <c r="B895" s="57"/>
      <c r="C895" s="57"/>
      <c r="D895" s="57"/>
      <c r="E895" s="57"/>
      <c r="F895" s="57"/>
      <c r="G895" s="57"/>
      <c r="H895" s="57"/>
      <c r="I895" s="64"/>
      <c r="J895" s="53"/>
      <c r="K895" s="54"/>
      <c r="L895" s="74"/>
      <c r="M895" s="23"/>
      <c r="N895" s="74"/>
      <c r="O895" s="74"/>
      <c r="P895" s="23"/>
      <c r="Q895" s="23"/>
      <c r="R895" s="23"/>
      <c r="S895" s="74"/>
      <c r="T895" s="74"/>
      <c r="U895" s="74"/>
      <c r="V895" s="23"/>
      <c r="W895" s="23"/>
      <c r="X895" s="23"/>
      <c r="Y895" s="23"/>
      <c r="Z895" s="4"/>
    </row>
    <row r="896" spans="1:26" ht="23.25">
      <c r="A896" s="4"/>
      <c r="B896" s="57"/>
      <c r="C896" s="57"/>
      <c r="D896" s="57"/>
      <c r="E896" s="57"/>
      <c r="F896" s="57"/>
      <c r="G896" s="57" t="s">
        <v>200</v>
      </c>
      <c r="H896" s="57"/>
      <c r="I896" s="64"/>
      <c r="J896" s="53" t="s">
        <v>201</v>
      </c>
      <c r="K896" s="54"/>
      <c r="L896" s="74"/>
      <c r="M896" s="23"/>
      <c r="N896" s="74"/>
      <c r="O896" s="74"/>
      <c r="P896" s="23"/>
      <c r="Q896" s="23"/>
      <c r="R896" s="23"/>
      <c r="S896" s="74"/>
      <c r="T896" s="74"/>
      <c r="U896" s="74"/>
      <c r="V896" s="23"/>
      <c r="W896" s="23"/>
      <c r="X896" s="23"/>
      <c r="Y896" s="23"/>
      <c r="Z896" s="4"/>
    </row>
    <row r="897" spans="1:26" ht="23.25">
      <c r="A897" s="4"/>
      <c r="B897" s="57"/>
      <c r="C897" s="57"/>
      <c r="D897" s="57"/>
      <c r="E897" s="57"/>
      <c r="F897" s="57"/>
      <c r="G897" s="57"/>
      <c r="H897" s="57"/>
      <c r="I897" s="64"/>
      <c r="J897" s="53" t="s">
        <v>52</v>
      </c>
      <c r="K897" s="54"/>
      <c r="L897" s="74"/>
      <c r="M897" s="23"/>
      <c r="N897" s="74"/>
      <c r="O897" s="74"/>
      <c r="P897" s="23"/>
      <c r="Q897" s="23">
        <f>SUM(L897:P897)</f>
        <v>0</v>
      </c>
      <c r="R897" s="23">
        <f>R913</f>
        <v>0</v>
      </c>
      <c r="S897" s="74"/>
      <c r="T897" s="74"/>
      <c r="U897" s="74"/>
      <c r="V897" s="23">
        <f>SUM(R897:U897)</f>
        <v>0</v>
      </c>
      <c r="W897" s="23">
        <f>Q897+V897</f>
        <v>0</v>
      </c>
      <c r="X897" s="23"/>
      <c r="Y897" s="23"/>
      <c r="Z897" s="4"/>
    </row>
    <row r="898" spans="1:26" ht="23.25">
      <c r="A898" s="4"/>
      <c r="B898" s="57"/>
      <c r="C898" s="57"/>
      <c r="D898" s="57"/>
      <c r="E898" s="57"/>
      <c r="F898" s="57"/>
      <c r="G898" s="57"/>
      <c r="H898" s="57"/>
      <c r="I898" s="64"/>
      <c r="J898" s="53" t="s">
        <v>53</v>
      </c>
      <c r="K898" s="54"/>
      <c r="L898" s="74"/>
      <c r="M898" s="23"/>
      <c r="N898" s="74"/>
      <c r="O898" s="74"/>
      <c r="P898" s="23"/>
      <c r="Q898" s="23">
        <f>SUM(L898:P898)</f>
        <v>0</v>
      </c>
      <c r="R898" s="23">
        <f>R914</f>
        <v>2000</v>
      </c>
      <c r="S898" s="74"/>
      <c r="T898" s="74"/>
      <c r="U898" s="74"/>
      <c r="V898" s="23">
        <f>SUM(R898:U898)</f>
        <v>2000</v>
      </c>
      <c r="W898" s="23">
        <f>Q898+V898</f>
        <v>2000</v>
      </c>
      <c r="X898" s="23">
        <f>Q898/W898*100</f>
        <v>0</v>
      </c>
      <c r="Y898" s="23">
        <f>V898/W898*100</f>
        <v>100</v>
      </c>
      <c r="Z898" s="4"/>
    </row>
    <row r="899" spans="1:26" ht="23.25">
      <c r="A899" s="4"/>
      <c r="B899" s="57"/>
      <c r="C899" s="57"/>
      <c r="D899" s="57"/>
      <c r="E899" s="57"/>
      <c r="F899" s="57"/>
      <c r="G899" s="57"/>
      <c r="H899" s="57"/>
      <c r="I899" s="64"/>
      <c r="J899" s="53" t="s">
        <v>54</v>
      </c>
      <c r="K899" s="54"/>
      <c r="L899" s="74"/>
      <c r="M899" s="23"/>
      <c r="N899" s="74"/>
      <c r="O899" s="74">
        <f>O915</f>
        <v>0</v>
      </c>
      <c r="P899" s="23"/>
      <c r="Q899" s="23">
        <f>SUM(L899:P899)</f>
        <v>0</v>
      </c>
      <c r="R899" s="23">
        <f>R915</f>
        <v>2000</v>
      </c>
      <c r="S899" s="74"/>
      <c r="T899" s="74"/>
      <c r="U899" s="74"/>
      <c r="V899" s="23">
        <f>SUM(R899:U899)</f>
        <v>2000</v>
      </c>
      <c r="W899" s="23">
        <f>Q899+V899</f>
        <v>2000</v>
      </c>
      <c r="X899" s="23">
        <f>Q899/W899*100</f>
        <v>0</v>
      </c>
      <c r="Y899" s="23">
        <f>V899/W899*100</f>
        <v>100</v>
      </c>
      <c r="Z899" s="4"/>
    </row>
    <row r="900" spans="1:26" ht="23.25">
      <c r="A900" s="4"/>
      <c r="B900" s="65"/>
      <c r="C900" s="65"/>
      <c r="D900" s="65"/>
      <c r="E900" s="65"/>
      <c r="F900" s="65"/>
      <c r="G900" s="65"/>
      <c r="H900" s="65"/>
      <c r="I900" s="66"/>
      <c r="J900" s="62"/>
      <c r="K900" s="63"/>
      <c r="L900" s="75"/>
      <c r="M900" s="76"/>
      <c r="N900" s="75"/>
      <c r="O900" s="75"/>
      <c r="P900" s="76"/>
      <c r="Q900" s="76"/>
      <c r="R900" s="76"/>
      <c r="S900" s="75"/>
      <c r="T900" s="75"/>
      <c r="U900" s="75"/>
      <c r="V900" s="76"/>
      <c r="W900" s="76"/>
      <c r="X900" s="76"/>
      <c r="Y900" s="76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248</v>
      </c>
      <c r="Z902" s="4"/>
    </row>
    <row r="903" spans="1:26" ht="23.25">
      <c r="A903" s="4"/>
      <c r="B903" s="67" t="s">
        <v>41</v>
      </c>
      <c r="C903" s="68"/>
      <c r="D903" s="68"/>
      <c r="E903" s="68"/>
      <c r="F903" s="68"/>
      <c r="G903" s="68"/>
      <c r="H903" s="69"/>
      <c r="I903" s="10"/>
      <c r="J903" s="11"/>
      <c r="K903" s="12"/>
      <c r="L903" s="13" t="s">
        <v>2</v>
      </c>
      <c r="M903" s="13"/>
      <c r="N903" s="13"/>
      <c r="O903" s="13"/>
      <c r="P903" s="13"/>
      <c r="Q903" s="13"/>
      <c r="R903" s="14" t="s">
        <v>3</v>
      </c>
      <c r="S903" s="13"/>
      <c r="T903" s="13"/>
      <c r="U903" s="13"/>
      <c r="V903" s="15"/>
      <c r="W903" s="13" t="s">
        <v>43</v>
      </c>
      <c r="X903" s="13"/>
      <c r="Y903" s="16"/>
      <c r="Z903" s="4"/>
    </row>
    <row r="904" spans="1:26" ht="23.25">
      <c r="A904" s="4"/>
      <c r="B904" s="17" t="s">
        <v>42</v>
      </c>
      <c r="C904" s="18"/>
      <c r="D904" s="18"/>
      <c r="E904" s="18"/>
      <c r="F904" s="18"/>
      <c r="G904" s="18"/>
      <c r="H904" s="70"/>
      <c r="I904" s="19"/>
      <c r="J904" s="20"/>
      <c r="K904" s="21"/>
      <c r="L904" s="22"/>
      <c r="M904" s="23"/>
      <c r="N904" s="24"/>
      <c r="O904" s="25" t="s">
        <v>4</v>
      </c>
      <c r="P904" s="26"/>
      <c r="Q904" s="27"/>
      <c r="R904" s="28" t="s">
        <v>4</v>
      </c>
      <c r="S904" s="24"/>
      <c r="T904" s="22"/>
      <c r="U904" s="29"/>
      <c r="V904" s="27"/>
      <c r="W904" s="27"/>
      <c r="X904" s="30" t="s">
        <v>5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6</v>
      </c>
      <c r="K905" s="21"/>
      <c r="L905" s="34" t="s">
        <v>7</v>
      </c>
      <c r="M905" s="35" t="s">
        <v>8</v>
      </c>
      <c r="N905" s="36" t="s">
        <v>7</v>
      </c>
      <c r="O905" s="34" t="s">
        <v>9</v>
      </c>
      <c r="P905" s="26" t="s">
        <v>10</v>
      </c>
      <c r="Q905" s="23"/>
      <c r="R905" s="37" t="s">
        <v>9</v>
      </c>
      <c r="S905" s="35" t="s">
        <v>11</v>
      </c>
      <c r="T905" s="34" t="s">
        <v>12</v>
      </c>
      <c r="U905" s="29" t="s">
        <v>13</v>
      </c>
      <c r="V905" s="27"/>
      <c r="W905" s="27"/>
      <c r="X905" s="27"/>
      <c r="Y905" s="35"/>
      <c r="Z905" s="4"/>
    </row>
    <row r="906" spans="1:26" ht="23.25">
      <c r="A906" s="4"/>
      <c r="B906" s="38" t="s">
        <v>32</v>
      </c>
      <c r="C906" s="38" t="s">
        <v>33</v>
      </c>
      <c r="D906" s="38" t="s">
        <v>34</v>
      </c>
      <c r="E906" s="38" t="s">
        <v>35</v>
      </c>
      <c r="F906" s="38" t="s">
        <v>36</v>
      </c>
      <c r="G906" s="38" t="s">
        <v>37</v>
      </c>
      <c r="H906" s="38" t="s">
        <v>40</v>
      </c>
      <c r="I906" s="19"/>
      <c r="J906" s="39"/>
      <c r="K906" s="21"/>
      <c r="L906" s="34" t="s">
        <v>14</v>
      </c>
      <c r="M906" s="35" t="s">
        <v>15</v>
      </c>
      <c r="N906" s="36" t="s">
        <v>16</v>
      </c>
      <c r="O906" s="34" t="s">
        <v>17</v>
      </c>
      <c r="P906" s="26" t="s">
        <v>18</v>
      </c>
      <c r="Q906" s="35" t="s">
        <v>19</v>
      </c>
      <c r="R906" s="37" t="s">
        <v>17</v>
      </c>
      <c r="S906" s="35" t="s">
        <v>20</v>
      </c>
      <c r="T906" s="34" t="s">
        <v>21</v>
      </c>
      <c r="U906" s="29" t="s">
        <v>22</v>
      </c>
      <c r="V906" s="26" t="s">
        <v>19</v>
      </c>
      <c r="W906" s="26" t="s">
        <v>23</v>
      </c>
      <c r="X906" s="26" t="s">
        <v>24</v>
      </c>
      <c r="Y906" s="35" t="s">
        <v>25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26</v>
      </c>
      <c r="P907" s="47"/>
      <c r="Q907" s="48"/>
      <c r="R907" s="49" t="s">
        <v>26</v>
      </c>
      <c r="S907" s="44" t="s">
        <v>27</v>
      </c>
      <c r="T907" s="43"/>
      <c r="U907" s="50" t="s">
        <v>28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4"/>
      <c r="J908" s="53"/>
      <c r="K908" s="54"/>
      <c r="L908" s="22"/>
      <c r="M908" s="23"/>
      <c r="N908" s="24"/>
      <c r="O908" s="3"/>
      <c r="P908" s="27"/>
      <c r="Q908" s="27"/>
      <c r="R908" s="23"/>
      <c r="S908" s="24"/>
      <c r="T908" s="22"/>
      <c r="U908" s="73"/>
      <c r="V908" s="27"/>
      <c r="W908" s="27"/>
      <c r="X908" s="27"/>
      <c r="Y908" s="23"/>
      <c r="Z908" s="4"/>
    </row>
    <row r="909" spans="1:26" ht="23.25">
      <c r="A909" s="4"/>
      <c r="B909" s="51" t="s">
        <v>164</v>
      </c>
      <c r="C909" s="51" t="s">
        <v>167</v>
      </c>
      <c r="D909" s="51" t="s">
        <v>89</v>
      </c>
      <c r="E909" s="51"/>
      <c r="F909" s="51" t="s">
        <v>191</v>
      </c>
      <c r="G909" s="51" t="s">
        <v>200</v>
      </c>
      <c r="H909" s="51"/>
      <c r="I909" s="64"/>
      <c r="J909" s="55" t="s">
        <v>55</v>
      </c>
      <c r="K909" s="56"/>
      <c r="L909" s="74"/>
      <c r="M909" s="74"/>
      <c r="N909" s="74"/>
      <c r="O909" s="74"/>
      <c r="P909" s="74"/>
      <c r="Q909" s="74"/>
      <c r="R909" s="74"/>
      <c r="S909" s="74"/>
      <c r="T909" s="74"/>
      <c r="U909" s="77"/>
      <c r="V909" s="23"/>
      <c r="W909" s="23"/>
      <c r="X909" s="23"/>
      <c r="Y909" s="23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4"/>
      <c r="J910" s="55" t="s">
        <v>56</v>
      </c>
      <c r="K910" s="56"/>
      <c r="L910" s="74"/>
      <c r="M910" s="74"/>
      <c r="N910" s="74"/>
      <c r="O910" s="74"/>
      <c r="P910" s="74"/>
      <c r="Q910" s="74"/>
      <c r="R910" s="74">
        <f>R899/R898*100</f>
        <v>100</v>
      </c>
      <c r="S910" s="74"/>
      <c r="T910" s="74"/>
      <c r="U910" s="74"/>
      <c r="V910" s="23">
        <f>V899/V898*100</f>
        <v>100</v>
      </c>
      <c r="W910" s="23">
        <f>W899/W898*100</f>
        <v>100</v>
      </c>
      <c r="X910" s="23"/>
      <c r="Y910" s="23"/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4"/>
      <c r="J911" s="53"/>
      <c r="K911" s="54"/>
      <c r="L911" s="74"/>
      <c r="M911" s="74"/>
      <c r="N911" s="74"/>
      <c r="O911" s="74"/>
      <c r="P911" s="74"/>
      <c r="Q911" s="23"/>
      <c r="R911" s="74"/>
      <c r="S911" s="74"/>
      <c r="T911" s="74"/>
      <c r="U911" s="74"/>
      <c r="V911" s="23"/>
      <c r="W911" s="23"/>
      <c r="X911" s="23"/>
      <c r="Y911" s="23"/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 t="s">
        <v>195</v>
      </c>
      <c r="I912" s="64"/>
      <c r="J912" s="53" t="s">
        <v>196</v>
      </c>
      <c r="K912" s="54"/>
      <c r="L912" s="74"/>
      <c r="M912" s="23"/>
      <c r="N912" s="74"/>
      <c r="O912" s="74"/>
      <c r="P912" s="23"/>
      <c r="Q912" s="23"/>
      <c r="R912" s="23"/>
      <c r="S912" s="74"/>
      <c r="T912" s="74"/>
      <c r="U912" s="74"/>
      <c r="V912" s="23"/>
      <c r="W912" s="23"/>
      <c r="X912" s="23"/>
      <c r="Y912" s="23"/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4"/>
      <c r="J913" s="53" t="s">
        <v>52</v>
      </c>
      <c r="K913" s="54"/>
      <c r="L913" s="74"/>
      <c r="M913" s="23"/>
      <c r="N913" s="74"/>
      <c r="O913" s="74"/>
      <c r="P913" s="23"/>
      <c r="Q913" s="23">
        <f>SUM(L913:P913)</f>
        <v>0</v>
      </c>
      <c r="R913" s="23"/>
      <c r="S913" s="74"/>
      <c r="T913" s="74"/>
      <c r="U913" s="74"/>
      <c r="V913" s="23">
        <f>SUM(R913:U913)</f>
        <v>0</v>
      </c>
      <c r="W913" s="23">
        <f>Q913+V913</f>
        <v>0</v>
      </c>
      <c r="X913" s="23"/>
      <c r="Y913" s="23"/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4"/>
      <c r="J914" s="53" t="s">
        <v>53</v>
      </c>
      <c r="K914" s="54"/>
      <c r="L914" s="74"/>
      <c r="M914" s="23"/>
      <c r="N914" s="74"/>
      <c r="O914" s="74"/>
      <c r="P914" s="23"/>
      <c r="Q914" s="23">
        <f>SUM(L914:P914)</f>
        <v>0</v>
      </c>
      <c r="R914" s="23">
        <v>2000</v>
      </c>
      <c r="S914" s="74"/>
      <c r="T914" s="74"/>
      <c r="U914" s="74"/>
      <c r="V914" s="23">
        <f>SUM(R914:U914)</f>
        <v>2000</v>
      </c>
      <c r="W914" s="23">
        <f>Q914+V914</f>
        <v>2000</v>
      </c>
      <c r="X914" s="23">
        <f>Q914/W914*100</f>
        <v>0</v>
      </c>
      <c r="Y914" s="23">
        <f>V914/W914*100</f>
        <v>100</v>
      </c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4"/>
      <c r="J915" s="53" t="s">
        <v>54</v>
      </c>
      <c r="K915" s="54"/>
      <c r="L915" s="74"/>
      <c r="M915" s="23"/>
      <c r="N915" s="74"/>
      <c r="O915" s="74"/>
      <c r="P915" s="23"/>
      <c r="Q915" s="23">
        <f>SUM(L915:P915)</f>
        <v>0</v>
      </c>
      <c r="R915" s="23">
        <v>2000</v>
      </c>
      <c r="S915" s="74"/>
      <c r="T915" s="74"/>
      <c r="U915" s="74"/>
      <c r="V915" s="23">
        <f>SUM(R915:U915)</f>
        <v>2000</v>
      </c>
      <c r="W915" s="23">
        <f>Q915+V915</f>
        <v>2000</v>
      </c>
      <c r="X915" s="23">
        <f>Q915/W915*100</f>
        <v>0</v>
      </c>
      <c r="Y915" s="23">
        <f>V915/W915*100</f>
        <v>100</v>
      </c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4"/>
      <c r="J916" s="53" t="s">
        <v>55</v>
      </c>
      <c r="K916" s="54"/>
      <c r="L916" s="74"/>
      <c r="M916" s="23"/>
      <c r="N916" s="74"/>
      <c r="O916" s="74"/>
      <c r="P916" s="23"/>
      <c r="Q916" s="23"/>
      <c r="R916" s="23"/>
      <c r="S916" s="74"/>
      <c r="T916" s="74"/>
      <c r="U916" s="74"/>
      <c r="V916" s="23"/>
      <c r="W916" s="23"/>
      <c r="X916" s="23"/>
      <c r="Y916" s="23"/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/>
      <c r="I917" s="64"/>
      <c r="J917" s="53" t="s">
        <v>56</v>
      </c>
      <c r="K917" s="54"/>
      <c r="L917" s="74"/>
      <c r="M917" s="23"/>
      <c r="N917" s="74"/>
      <c r="O917" s="74"/>
      <c r="P917" s="23"/>
      <c r="Q917" s="23"/>
      <c r="R917" s="23">
        <f>R915/R914*100</f>
        <v>100</v>
      </c>
      <c r="S917" s="74"/>
      <c r="T917" s="74"/>
      <c r="U917" s="74"/>
      <c r="V917" s="23">
        <f>V915/V914*100</f>
        <v>100</v>
      </c>
      <c r="W917" s="23">
        <f>W915/W914*100</f>
        <v>100</v>
      </c>
      <c r="X917" s="23"/>
      <c r="Y917" s="23"/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4"/>
      <c r="J918" s="53"/>
      <c r="K918" s="54"/>
      <c r="L918" s="74"/>
      <c r="M918" s="23"/>
      <c r="N918" s="74"/>
      <c r="O918" s="74"/>
      <c r="P918" s="23"/>
      <c r="Q918" s="23"/>
      <c r="R918" s="23"/>
      <c r="S918" s="74"/>
      <c r="T918" s="74"/>
      <c r="U918" s="74"/>
      <c r="V918" s="23"/>
      <c r="W918" s="23"/>
      <c r="X918" s="23"/>
      <c r="Y918" s="23"/>
      <c r="Z918" s="4"/>
    </row>
    <row r="919" spans="1:26" ht="23.25">
      <c r="A919" s="4"/>
      <c r="B919" s="51"/>
      <c r="C919" s="51"/>
      <c r="D919" s="51"/>
      <c r="E919" s="51"/>
      <c r="F919" s="51"/>
      <c r="G919" s="51" t="s">
        <v>202</v>
      </c>
      <c r="H919" s="51"/>
      <c r="I919" s="64"/>
      <c r="J919" s="53" t="s">
        <v>203</v>
      </c>
      <c r="K919" s="54"/>
      <c r="L919" s="74"/>
      <c r="M919" s="23"/>
      <c r="N919" s="74"/>
      <c r="O919" s="74"/>
      <c r="P919" s="23"/>
      <c r="Q919" s="23"/>
      <c r="R919" s="23"/>
      <c r="S919" s="74"/>
      <c r="T919" s="74"/>
      <c r="U919" s="74"/>
      <c r="V919" s="23"/>
      <c r="W919" s="23"/>
      <c r="X919" s="23"/>
      <c r="Y919" s="23"/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4"/>
      <c r="J920" s="53" t="s">
        <v>52</v>
      </c>
      <c r="K920" s="54"/>
      <c r="L920" s="74"/>
      <c r="M920" s="23"/>
      <c r="N920" s="74"/>
      <c r="O920" s="74"/>
      <c r="P920" s="23"/>
      <c r="Q920" s="23">
        <f>SUM(L920:P920)</f>
        <v>0</v>
      </c>
      <c r="R920" s="23">
        <f>R927</f>
        <v>0</v>
      </c>
      <c r="S920" s="74"/>
      <c r="T920" s="74"/>
      <c r="U920" s="74"/>
      <c r="V920" s="23">
        <f>SUM(R920:U920)</f>
        <v>0</v>
      </c>
      <c r="W920" s="23">
        <f>Q920+V920</f>
        <v>0</v>
      </c>
      <c r="X920" s="23"/>
      <c r="Y920" s="23"/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4"/>
      <c r="J921" s="53" t="s">
        <v>53</v>
      </c>
      <c r="K921" s="54"/>
      <c r="L921" s="74"/>
      <c r="M921" s="23"/>
      <c r="N921" s="74"/>
      <c r="O921" s="74"/>
      <c r="P921" s="23"/>
      <c r="Q921" s="23">
        <f>SUM(L921:P921)</f>
        <v>0</v>
      </c>
      <c r="R921" s="23">
        <f>R928</f>
        <v>10000</v>
      </c>
      <c r="S921" s="74"/>
      <c r="T921" s="74"/>
      <c r="U921" s="74"/>
      <c r="V921" s="23">
        <f>SUM(R921:U921)</f>
        <v>10000</v>
      </c>
      <c r="W921" s="23">
        <f>Q921+V921</f>
        <v>10000</v>
      </c>
      <c r="X921" s="23">
        <f>Q921/W921*100</f>
        <v>0</v>
      </c>
      <c r="Y921" s="23">
        <f>V921/W921*100</f>
        <v>100</v>
      </c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4"/>
      <c r="J922" s="53" t="s">
        <v>54</v>
      </c>
      <c r="K922" s="54"/>
      <c r="L922" s="74"/>
      <c r="M922" s="23"/>
      <c r="N922" s="74"/>
      <c r="O922" s="74">
        <f>O929</f>
        <v>0</v>
      </c>
      <c r="P922" s="23"/>
      <c r="Q922" s="23">
        <f>SUM(L922:P922)</f>
        <v>0</v>
      </c>
      <c r="R922" s="23">
        <f>R929</f>
        <v>10000</v>
      </c>
      <c r="S922" s="74"/>
      <c r="T922" s="74"/>
      <c r="U922" s="74"/>
      <c r="V922" s="23">
        <f>SUM(R922:U922)</f>
        <v>10000</v>
      </c>
      <c r="W922" s="23">
        <f>Q922+V922</f>
        <v>10000</v>
      </c>
      <c r="X922" s="23">
        <f>Q922/W922*100</f>
        <v>0</v>
      </c>
      <c r="Y922" s="23">
        <f>V922/W922*100</f>
        <v>100</v>
      </c>
      <c r="Z922" s="4"/>
    </row>
    <row r="923" spans="1:26" ht="23.25">
      <c r="A923" s="4"/>
      <c r="B923" s="57"/>
      <c r="C923" s="58"/>
      <c r="D923" s="58"/>
      <c r="E923" s="58"/>
      <c r="F923" s="58"/>
      <c r="G923" s="58"/>
      <c r="H923" s="58"/>
      <c r="I923" s="53"/>
      <c r="J923" s="53" t="s">
        <v>55</v>
      </c>
      <c r="K923" s="54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4"/>
      <c r="J924" s="53" t="s">
        <v>56</v>
      </c>
      <c r="K924" s="54"/>
      <c r="L924" s="74"/>
      <c r="M924" s="23"/>
      <c r="N924" s="74"/>
      <c r="O924" s="74"/>
      <c r="P924" s="23"/>
      <c r="Q924" s="23"/>
      <c r="R924" s="23">
        <f>R922/R921*100</f>
        <v>100</v>
      </c>
      <c r="S924" s="74"/>
      <c r="T924" s="74"/>
      <c r="U924" s="74"/>
      <c r="V924" s="23">
        <f>V922/V921*100</f>
        <v>100</v>
      </c>
      <c r="W924" s="23">
        <f>W922/W921*100</f>
        <v>100</v>
      </c>
      <c r="X924" s="23"/>
      <c r="Y924" s="23"/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4"/>
      <c r="J925" s="53"/>
      <c r="K925" s="54"/>
      <c r="L925" s="74"/>
      <c r="M925" s="23"/>
      <c r="N925" s="74"/>
      <c r="O925" s="74"/>
      <c r="P925" s="23"/>
      <c r="Q925" s="23"/>
      <c r="R925" s="23"/>
      <c r="S925" s="74"/>
      <c r="T925" s="74"/>
      <c r="U925" s="74"/>
      <c r="V925" s="23"/>
      <c r="W925" s="23"/>
      <c r="X925" s="23"/>
      <c r="Y925" s="23"/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 t="s">
        <v>195</v>
      </c>
      <c r="I926" s="64"/>
      <c r="J926" s="53" t="s">
        <v>196</v>
      </c>
      <c r="K926" s="54"/>
      <c r="L926" s="74"/>
      <c r="M926" s="23"/>
      <c r="N926" s="74"/>
      <c r="O926" s="74"/>
      <c r="P926" s="23"/>
      <c r="Q926" s="23"/>
      <c r="R926" s="23"/>
      <c r="S926" s="74"/>
      <c r="T926" s="74"/>
      <c r="U926" s="74"/>
      <c r="V926" s="23"/>
      <c r="W926" s="23"/>
      <c r="X926" s="23"/>
      <c r="Y926" s="23"/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4"/>
      <c r="J927" s="53" t="s">
        <v>52</v>
      </c>
      <c r="K927" s="54"/>
      <c r="L927" s="74"/>
      <c r="M927" s="23"/>
      <c r="N927" s="74"/>
      <c r="O927" s="74"/>
      <c r="P927" s="23"/>
      <c r="Q927" s="23">
        <f>SUM(L927:P927)</f>
        <v>0</v>
      </c>
      <c r="R927" s="23"/>
      <c r="S927" s="74"/>
      <c r="T927" s="74"/>
      <c r="U927" s="74"/>
      <c r="V927" s="23">
        <f>SUM(R927:U927)</f>
        <v>0</v>
      </c>
      <c r="W927" s="23">
        <f>Q927+V927</f>
        <v>0</v>
      </c>
      <c r="X927" s="23"/>
      <c r="Y927" s="23"/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4"/>
      <c r="J928" s="53" t="s">
        <v>53</v>
      </c>
      <c r="K928" s="54"/>
      <c r="L928" s="74"/>
      <c r="M928" s="23"/>
      <c r="N928" s="74"/>
      <c r="O928" s="74"/>
      <c r="P928" s="23"/>
      <c r="Q928" s="23">
        <f>SUM(L928:P928)</f>
        <v>0</v>
      </c>
      <c r="R928" s="23">
        <v>10000</v>
      </c>
      <c r="S928" s="74"/>
      <c r="T928" s="74"/>
      <c r="U928" s="74"/>
      <c r="V928" s="23">
        <f>SUM(R928:U928)</f>
        <v>10000</v>
      </c>
      <c r="W928" s="23">
        <f>Q928+V928</f>
        <v>10000</v>
      </c>
      <c r="X928" s="23">
        <f>Q928/W928*100</f>
        <v>0</v>
      </c>
      <c r="Y928" s="23">
        <f>V928/W928*100</f>
        <v>100</v>
      </c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4"/>
      <c r="J929" s="53" t="s">
        <v>54</v>
      </c>
      <c r="K929" s="54"/>
      <c r="L929" s="74"/>
      <c r="M929" s="23"/>
      <c r="N929" s="74"/>
      <c r="O929" s="74"/>
      <c r="P929" s="23"/>
      <c r="Q929" s="23">
        <f>SUM(L929:P929)</f>
        <v>0</v>
      </c>
      <c r="R929" s="23">
        <v>10000</v>
      </c>
      <c r="S929" s="74"/>
      <c r="T929" s="74"/>
      <c r="U929" s="74"/>
      <c r="V929" s="23">
        <f>SUM(R929:U929)</f>
        <v>10000</v>
      </c>
      <c r="W929" s="23">
        <f>Q929+V929</f>
        <v>10000</v>
      </c>
      <c r="X929" s="23">
        <f>Q929/W929*100</f>
        <v>0</v>
      </c>
      <c r="Y929" s="23">
        <f>V929/W929*100</f>
        <v>100</v>
      </c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4"/>
      <c r="J930" s="53" t="s">
        <v>55</v>
      </c>
      <c r="K930" s="54"/>
      <c r="L930" s="74"/>
      <c r="M930" s="23"/>
      <c r="N930" s="74"/>
      <c r="O930" s="74"/>
      <c r="P930" s="23"/>
      <c r="Q930" s="23"/>
      <c r="R930" s="23"/>
      <c r="S930" s="74"/>
      <c r="T930" s="74"/>
      <c r="U930" s="74"/>
      <c r="V930" s="23"/>
      <c r="W930" s="23"/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/>
      <c r="I931" s="64"/>
      <c r="J931" s="53" t="s">
        <v>56</v>
      </c>
      <c r="K931" s="54"/>
      <c r="L931" s="74"/>
      <c r="M931" s="23"/>
      <c r="N931" s="74"/>
      <c r="O931" s="74"/>
      <c r="P931" s="23"/>
      <c r="Q931" s="23"/>
      <c r="R931" s="23">
        <f>R929/R928*100</f>
        <v>100</v>
      </c>
      <c r="S931" s="74"/>
      <c r="T931" s="74"/>
      <c r="U931" s="74"/>
      <c r="V931" s="23">
        <f>V929/V928*100</f>
        <v>100</v>
      </c>
      <c r="W931" s="23">
        <f>W929/W928*100</f>
        <v>100</v>
      </c>
      <c r="X931" s="23"/>
      <c r="Y931" s="23"/>
      <c r="Z931" s="4"/>
    </row>
    <row r="932" spans="1:26" ht="23.25">
      <c r="A932" s="4"/>
      <c r="B932" s="57"/>
      <c r="C932" s="58"/>
      <c r="D932" s="58"/>
      <c r="E932" s="58"/>
      <c r="F932" s="58"/>
      <c r="G932" s="58"/>
      <c r="H932" s="58"/>
      <c r="I932" s="53"/>
      <c r="J932" s="53"/>
      <c r="K932" s="54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4"/>
    </row>
    <row r="933" spans="1:26" ht="23.25">
      <c r="A933" s="4"/>
      <c r="B933" s="51"/>
      <c r="C933" s="51"/>
      <c r="D933" s="51"/>
      <c r="E933" s="51"/>
      <c r="F933" s="51"/>
      <c r="G933" s="51" t="s">
        <v>204</v>
      </c>
      <c r="H933" s="51"/>
      <c r="I933" s="64"/>
      <c r="J933" s="53" t="s">
        <v>205</v>
      </c>
      <c r="K933" s="54"/>
      <c r="L933" s="74"/>
      <c r="M933" s="23"/>
      <c r="N933" s="74"/>
      <c r="O933" s="74"/>
      <c r="P933" s="23"/>
      <c r="Q933" s="23"/>
      <c r="R933" s="23"/>
      <c r="S933" s="74"/>
      <c r="T933" s="74"/>
      <c r="U933" s="74"/>
      <c r="V933" s="23"/>
      <c r="W933" s="23"/>
      <c r="X933" s="23"/>
      <c r="Y933" s="23"/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4"/>
      <c r="J934" s="53" t="s">
        <v>52</v>
      </c>
      <c r="K934" s="54"/>
      <c r="L934" s="74"/>
      <c r="M934" s="23"/>
      <c r="N934" s="74"/>
      <c r="O934" s="74"/>
      <c r="P934" s="23"/>
      <c r="Q934" s="23">
        <f>SUM(L934:P934)</f>
        <v>0</v>
      </c>
      <c r="R934" s="23">
        <f>R941</f>
        <v>0</v>
      </c>
      <c r="S934" s="74"/>
      <c r="T934" s="74"/>
      <c r="U934" s="74"/>
      <c r="V934" s="23">
        <f>SUM(R934:U934)</f>
        <v>0</v>
      </c>
      <c r="W934" s="23">
        <f>Q934+V934</f>
        <v>0</v>
      </c>
      <c r="X934" s="23"/>
      <c r="Y934" s="23"/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4"/>
      <c r="J935" s="53" t="s">
        <v>53</v>
      </c>
      <c r="K935" s="54"/>
      <c r="L935" s="74"/>
      <c r="M935" s="23"/>
      <c r="N935" s="74"/>
      <c r="O935" s="74"/>
      <c r="P935" s="23"/>
      <c r="Q935" s="23">
        <f>SUM(L935:P935)</f>
        <v>0</v>
      </c>
      <c r="R935" s="23">
        <f>R942</f>
        <v>3300</v>
      </c>
      <c r="S935" s="74"/>
      <c r="T935" s="74"/>
      <c r="U935" s="74"/>
      <c r="V935" s="23">
        <f>SUM(R935:U935)</f>
        <v>3300</v>
      </c>
      <c r="W935" s="23">
        <f>Q935+V935</f>
        <v>3300</v>
      </c>
      <c r="X935" s="23">
        <f>Q935/W935*100</f>
        <v>0</v>
      </c>
      <c r="Y935" s="23">
        <f>V935/W935*100</f>
        <v>100</v>
      </c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4"/>
      <c r="J936" s="53" t="s">
        <v>54</v>
      </c>
      <c r="K936" s="54"/>
      <c r="L936" s="74"/>
      <c r="M936" s="23"/>
      <c r="N936" s="74"/>
      <c r="O936" s="74">
        <f>O943</f>
        <v>0</v>
      </c>
      <c r="P936" s="23"/>
      <c r="Q936" s="23">
        <f>SUM(L936:P936)</f>
        <v>0</v>
      </c>
      <c r="R936" s="23">
        <f>R943</f>
        <v>3300</v>
      </c>
      <c r="S936" s="74"/>
      <c r="T936" s="74"/>
      <c r="U936" s="74"/>
      <c r="V936" s="23">
        <f>SUM(R936:U936)</f>
        <v>3300</v>
      </c>
      <c r="W936" s="23">
        <f>Q936+V936</f>
        <v>3300</v>
      </c>
      <c r="X936" s="23">
        <f>Q936/W936*100</f>
        <v>0</v>
      </c>
      <c r="Y936" s="23">
        <f>V936/W936*100</f>
        <v>100</v>
      </c>
      <c r="Z936" s="4"/>
    </row>
    <row r="937" spans="1:26" ht="23.25">
      <c r="A937" s="4"/>
      <c r="B937" s="57"/>
      <c r="C937" s="57"/>
      <c r="D937" s="57"/>
      <c r="E937" s="57"/>
      <c r="F937" s="57"/>
      <c r="G937" s="57"/>
      <c r="H937" s="57"/>
      <c r="I937" s="64"/>
      <c r="J937" s="53" t="s">
        <v>55</v>
      </c>
      <c r="K937" s="54"/>
      <c r="L937" s="74"/>
      <c r="M937" s="23"/>
      <c r="N937" s="74"/>
      <c r="O937" s="74"/>
      <c r="P937" s="23"/>
      <c r="Q937" s="23"/>
      <c r="R937" s="23"/>
      <c r="S937" s="74"/>
      <c r="T937" s="74"/>
      <c r="U937" s="74"/>
      <c r="V937" s="23"/>
      <c r="W937" s="23"/>
      <c r="X937" s="23"/>
      <c r="Y937" s="23"/>
      <c r="Z937" s="4"/>
    </row>
    <row r="938" spans="1:26" ht="23.25">
      <c r="A938" s="4"/>
      <c r="B938" s="57"/>
      <c r="C938" s="58"/>
      <c r="D938" s="58"/>
      <c r="E938" s="58"/>
      <c r="F938" s="58"/>
      <c r="G938" s="58"/>
      <c r="H938" s="58"/>
      <c r="I938" s="53"/>
      <c r="J938" s="53" t="s">
        <v>56</v>
      </c>
      <c r="K938" s="54"/>
      <c r="L938" s="21"/>
      <c r="M938" s="21"/>
      <c r="N938" s="21"/>
      <c r="O938" s="21"/>
      <c r="P938" s="21"/>
      <c r="Q938" s="21"/>
      <c r="R938" s="21">
        <f>R936/R935*100</f>
        <v>100</v>
      </c>
      <c r="S938" s="21"/>
      <c r="T938" s="21"/>
      <c r="U938" s="21"/>
      <c r="V938" s="21">
        <f>V936/V935*100</f>
        <v>100</v>
      </c>
      <c r="W938" s="21">
        <f>W936/W935*100</f>
        <v>100</v>
      </c>
      <c r="X938" s="21"/>
      <c r="Y938" s="21"/>
      <c r="Z938" s="4"/>
    </row>
    <row r="939" spans="1:26" ht="23.25">
      <c r="A939" s="4"/>
      <c r="B939" s="57"/>
      <c r="C939" s="57"/>
      <c r="D939" s="57"/>
      <c r="E939" s="57"/>
      <c r="F939" s="57"/>
      <c r="G939" s="57"/>
      <c r="H939" s="57"/>
      <c r="I939" s="64"/>
      <c r="J939" s="53"/>
      <c r="K939" s="54"/>
      <c r="L939" s="74"/>
      <c r="M939" s="23"/>
      <c r="N939" s="74"/>
      <c r="O939" s="74"/>
      <c r="P939" s="23"/>
      <c r="Q939" s="23"/>
      <c r="R939" s="23"/>
      <c r="S939" s="74"/>
      <c r="T939" s="74"/>
      <c r="U939" s="74"/>
      <c r="V939" s="23"/>
      <c r="W939" s="23"/>
      <c r="X939" s="23"/>
      <c r="Y939" s="23"/>
      <c r="Z939" s="4"/>
    </row>
    <row r="940" spans="1:26" ht="23.25">
      <c r="A940" s="4"/>
      <c r="B940" s="57"/>
      <c r="C940" s="57"/>
      <c r="D940" s="57"/>
      <c r="E940" s="57"/>
      <c r="F940" s="57"/>
      <c r="G940" s="57"/>
      <c r="H940" s="57" t="s">
        <v>195</v>
      </c>
      <c r="I940" s="64"/>
      <c r="J940" s="53" t="s">
        <v>196</v>
      </c>
      <c r="K940" s="54"/>
      <c r="L940" s="74"/>
      <c r="M940" s="23"/>
      <c r="N940" s="74"/>
      <c r="O940" s="74"/>
      <c r="P940" s="23"/>
      <c r="Q940" s="23"/>
      <c r="R940" s="23"/>
      <c r="S940" s="74"/>
      <c r="T940" s="74"/>
      <c r="U940" s="74"/>
      <c r="V940" s="23"/>
      <c r="W940" s="23"/>
      <c r="X940" s="23"/>
      <c r="Y940" s="23"/>
      <c r="Z940" s="4"/>
    </row>
    <row r="941" spans="1:26" ht="23.25">
      <c r="A941" s="4"/>
      <c r="B941" s="57"/>
      <c r="C941" s="57"/>
      <c r="D941" s="57"/>
      <c r="E941" s="57"/>
      <c r="F941" s="57"/>
      <c r="G941" s="57"/>
      <c r="H941" s="57"/>
      <c r="I941" s="64"/>
      <c r="J941" s="53" t="s">
        <v>52</v>
      </c>
      <c r="K941" s="54"/>
      <c r="L941" s="74"/>
      <c r="M941" s="23"/>
      <c r="N941" s="74"/>
      <c r="O941" s="74"/>
      <c r="P941" s="23"/>
      <c r="Q941" s="23">
        <f>SUM(L941:P941)</f>
        <v>0</v>
      </c>
      <c r="R941" s="23"/>
      <c r="S941" s="74"/>
      <c r="T941" s="74"/>
      <c r="U941" s="74"/>
      <c r="V941" s="23">
        <f>SUM(R941:U941)</f>
        <v>0</v>
      </c>
      <c r="W941" s="23">
        <f>Q941+V941</f>
        <v>0</v>
      </c>
      <c r="X941" s="23"/>
      <c r="Y941" s="23"/>
      <c r="Z941" s="4"/>
    </row>
    <row r="942" spans="1:26" ht="23.25">
      <c r="A942" s="4"/>
      <c r="B942" s="57"/>
      <c r="C942" s="57"/>
      <c r="D942" s="57"/>
      <c r="E942" s="57"/>
      <c r="F942" s="57"/>
      <c r="G942" s="57"/>
      <c r="H942" s="57"/>
      <c r="I942" s="64"/>
      <c r="J942" s="53" t="s">
        <v>53</v>
      </c>
      <c r="K942" s="54"/>
      <c r="L942" s="74"/>
      <c r="M942" s="23"/>
      <c r="N942" s="74"/>
      <c r="O942" s="74"/>
      <c r="P942" s="23"/>
      <c r="Q942" s="23">
        <f>SUM(L942:P942)</f>
        <v>0</v>
      </c>
      <c r="R942" s="23">
        <v>3300</v>
      </c>
      <c r="S942" s="74"/>
      <c r="T942" s="74"/>
      <c r="U942" s="74"/>
      <c r="V942" s="23">
        <f>SUM(R942:U942)</f>
        <v>3300</v>
      </c>
      <c r="W942" s="23">
        <f>Q942+V942</f>
        <v>3300</v>
      </c>
      <c r="X942" s="23">
        <f>Q942/W942*100</f>
        <v>0</v>
      </c>
      <c r="Y942" s="23">
        <f>V942/W942*100</f>
        <v>100</v>
      </c>
      <c r="Z942" s="4"/>
    </row>
    <row r="943" spans="1:26" ht="23.25">
      <c r="A943" s="4"/>
      <c r="B943" s="57"/>
      <c r="C943" s="57"/>
      <c r="D943" s="57"/>
      <c r="E943" s="57"/>
      <c r="F943" s="57"/>
      <c r="G943" s="57"/>
      <c r="H943" s="57"/>
      <c r="I943" s="64"/>
      <c r="J943" s="53" t="s">
        <v>54</v>
      </c>
      <c r="K943" s="54"/>
      <c r="L943" s="74"/>
      <c r="M943" s="23"/>
      <c r="N943" s="74"/>
      <c r="O943" s="74"/>
      <c r="P943" s="23"/>
      <c r="Q943" s="23">
        <f>SUM(L943:P943)</f>
        <v>0</v>
      </c>
      <c r="R943" s="23">
        <v>3300</v>
      </c>
      <c r="S943" s="74"/>
      <c r="T943" s="74"/>
      <c r="U943" s="74"/>
      <c r="V943" s="23">
        <f>SUM(R943:U943)</f>
        <v>3300</v>
      </c>
      <c r="W943" s="23">
        <f>Q943+V943</f>
        <v>3300</v>
      </c>
      <c r="X943" s="23">
        <f>Q943/W943*100</f>
        <v>0</v>
      </c>
      <c r="Y943" s="23">
        <f>V943/W943*100</f>
        <v>100</v>
      </c>
      <c r="Z943" s="4"/>
    </row>
    <row r="944" spans="1:26" ht="23.25">
      <c r="A944" s="4"/>
      <c r="B944" s="57"/>
      <c r="C944" s="57"/>
      <c r="D944" s="57"/>
      <c r="E944" s="57"/>
      <c r="F944" s="57"/>
      <c r="G944" s="57"/>
      <c r="H944" s="57"/>
      <c r="I944" s="64"/>
      <c r="J944" s="53" t="s">
        <v>55</v>
      </c>
      <c r="K944" s="54"/>
      <c r="L944" s="74"/>
      <c r="M944" s="23"/>
      <c r="N944" s="74"/>
      <c r="O944" s="74"/>
      <c r="P944" s="23"/>
      <c r="Q944" s="23"/>
      <c r="R944" s="23"/>
      <c r="S944" s="74"/>
      <c r="T944" s="74"/>
      <c r="U944" s="74"/>
      <c r="V944" s="23"/>
      <c r="W944" s="23"/>
      <c r="X944" s="23"/>
      <c r="Y944" s="23"/>
      <c r="Z944" s="4"/>
    </row>
    <row r="945" spans="1:26" ht="23.25">
      <c r="A945" s="4"/>
      <c r="B945" s="65"/>
      <c r="C945" s="65"/>
      <c r="D945" s="65"/>
      <c r="E945" s="65"/>
      <c r="F945" s="65"/>
      <c r="G945" s="65"/>
      <c r="H945" s="65"/>
      <c r="I945" s="66"/>
      <c r="J945" s="62"/>
      <c r="K945" s="63"/>
      <c r="L945" s="75"/>
      <c r="M945" s="76"/>
      <c r="N945" s="75"/>
      <c r="O945" s="75"/>
      <c r="P945" s="76"/>
      <c r="Q945" s="76"/>
      <c r="R945" s="76"/>
      <c r="S945" s="75"/>
      <c r="T945" s="75"/>
      <c r="U945" s="75"/>
      <c r="V945" s="76"/>
      <c r="W945" s="76"/>
      <c r="X945" s="76"/>
      <c r="Y945" s="76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249</v>
      </c>
      <c r="Z947" s="4"/>
    </row>
    <row r="948" spans="1:26" ht="23.25">
      <c r="A948" s="4"/>
      <c r="B948" s="67" t="s">
        <v>41</v>
      </c>
      <c r="C948" s="68"/>
      <c r="D948" s="68"/>
      <c r="E948" s="68"/>
      <c r="F948" s="68"/>
      <c r="G948" s="68"/>
      <c r="H948" s="69"/>
      <c r="I948" s="10"/>
      <c r="J948" s="11"/>
      <c r="K948" s="12"/>
      <c r="L948" s="13" t="s">
        <v>2</v>
      </c>
      <c r="M948" s="13"/>
      <c r="N948" s="13"/>
      <c r="O948" s="13"/>
      <c r="P948" s="13"/>
      <c r="Q948" s="13"/>
      <c r="R948" s="14" t="s">
        <v>3</v>
      </c>
      <c r="S948" s="13"/>
      <c r="T948" s="13"/>
      <c r="U948" s="13"/>
      <c r="V948" s="15"/>
      <c r="W948" s="13" t="s">
        <v>43</v>
      </c>
      <c r="X948" s="13"/>
      <c r="Y948" s="16"/>
      <c r="Z948" s="4"/>
    </row>
    <row r="949" spans="1:26" ht="23.25">
      <c r="A949" s="4"/>
      <c r="B949" s="17" t="s">
        <v>42</v>
      </c>
      <c r="C949" s="18"/>
      <c r="D949" s="18"/>
      <c r="E949" s="18"/>
      <c r="F949" s="18"/>
      <c r="G949" s="18"/>
      <c r="H949" s="70"/>
      <c r="I949" s="19"/>
      <c r="J949" s="20"/>
      <c r="K949" s="21"/>
      <c r="L949" s="22"/>
      <c r="M949" s="23"/>
      <c r="N949" s="24"/>
      <c r="O949" s="25" t="s">
        <v>4</v>
      </c>
      <c r="P949" s="26"/>
      <c r="Q949" s="27"/>
      <c r="R949" s="28" t="s">
        <v>4</v>
      </c>
      <c r="S949" s="24"/>
      <c r="T949" s="22"/>
      <c r="U949" s="29"/>
      <c r="V949" s="27"/>
      <c r="W949" s="27"/>
      <c r="X949" s="30" t="s">
        <v>5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6</v>
      </c>
      <c r="K950" s="21"/>
      <c r="L950" s="34" t="s">
        <v>7</v>
      </c>
      <c r="M950" s="35" t="s">
        <v>8</v>
      </c>
      <c r="N950" s="36" t="s">
        <v>7</v>
      </c>
      <c r="O950" s="34" t="s">
        <v>9</v>
      </c>
      <c r="P950" s="26" t="s">
        <v>10</v>
      </c>
      <c r="Q950" s="23"/>
      <c r="R950" s="37" t="s">
        <v>9</v>
      </c>
      <c r="S950" s="35" t="s">
        <v>11</v>
      </c>
      <c r="T950" s="34" t="s">
        <v>12</v>
      </c>
      <c r="U950" s="29" t="s">
        <v>13</v>
      </c>
      <c r="V950" s="27"/>
      <c r="W950" s="27"/>
      <c r="X950" s="27"/>
      <c r="Y950" s="35"/>
      <c r="Z950" s="4"/>
    </row>
    <row r="951" spans="1:26" ht="23.25">
      <c r="A951" s="4"/>
      <c r="B951" s="38" t="s">
        <v>32</v>
      </c>
      <c r="C951" s="38" t="s">
        <v>33</v>
      </c>
      <c r="D951" s="38" t="s">
        <v>34</v>
      </c>
      <c r="E951" s="38" t="s">
        <v>35</v>
      </c>
      <c r="F951" s="38" t="s">
        <v>36</v>
      </c>
      <c r="G951" s="38" t="s">
        <v>37</v>
      </c>
      <c r="H951" s="38" t="s">
        <v>40</v>
      </c>
      <c r="I951" s="19"/>
      <c r="J951" s="39"/>
      <c r="K951" s="21"/>
      <c r="L951" s="34" t="s">
        <v>14</v>
      </c>
      <c r="M951" s="35" t="s">
        <v>15</v>
      </c>
      <c r="N951" s="36" t="s">
        <v>16</v>
      </c>
      <c r="O951" s="34" t="s">
        <v>17</v>
      </c>
      <c r="P951" s="26" t="s">
        <v>18</v>
      </c>
      <c r="Q951" s="35" t="s">
        <v>19</v>
      </c>
      <c r="R951" s="37" t="s">
        <v>17</v>
      </c>
      <c r="S951" s="35" t="s">
        <v>20</v>
      </c>
      <c r="T951" s="34" t="s">
        <v>21</v>
      </c>
      <c r="U951" s="29" t="s">
        <v>22</v>
      </c>
      <c r="V951" s="26" t="s">
        <v>19</v>
      </c>
      <c r="W951" s="26" t="s">
        <v>23</v>
      </c>
      <c r="X951" s="26" t="s">
        <v>24</v>
      </c>
      <c r="Y951" s="35" t="s">
        <v>25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26</v>
      </c>
      <c r="P952" s="47"/>
      <c r="Q952" s="48"/>
      <c r="R952" s="49" t="s">
        <v>26</v>
      </c>
      <c r="S952" s="44" t="s">
        <v>27</v>
      </c>
      <c r="T952" s="43"/>
      <c r="U952" s="50" t="s">
        <v>28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4"/>
      <c r="J953" s="53"/>
      <c r="K953" s="54"/>
      <c r="L953" s="22"/>
      <c r="M953" s="23"/>
      <c r="N953" s="24"/>
      <c r="O953" s="3"/>
      <c r="P953" s="27"/>
      <c r="Q953" s="27"/>
      <c r="R953" s="23"/>
      <c r="S953" s="24"/>
      <c r="T953" s="22"/>
      <c r="U953" s="73"/>
      <c r="V953" s="27"/>
      <c r="W953" s="27"/>
      <c r="X953" s="27"/>
      <c r="Y953" s="23"/>
      <c r="Z953" s="4"/>
    </row>
    <row r="954" spans="1:26" ht="23.25">
      <c r="A954" s="4"/>
      <c r="B954" s="51" t="s">
        <v>164</v>
      </c>
      <c r="C954" s="51" t="s">
        <v>167</v>
      </c>
      <c r="D954" s="51" t="s">
        <v>89</v>
      </c>
      <c r="E954" s="51"/>
      <c r="F954" s="51" t="s">
        <v>191</v>
      </c>
      <c r="G954" s="51" t="s">
        <v>204</v>
      </c>
      <c r="H954" s="51" t="s">
        <v>195</v>
      </c>
      <c r="I954" s="64"/>
      <c r="J954" s="55" t="s">
        <v>56</v>
      </c>
      <c r="K954" s="56"/>
      <c r="L954" s="74"/>
      <c r="M954" s="74"/>
      <c r="N954" s="74"/>
      <c r="O954" s="74"/>
      <c r="P954" s="74"/>
      <c r="Q954" s="74"/>
      <c r="R954" s="74">
        <f>R943/R942*100</f>
        <v>100</v>
      </c>
      <c r="S954" s="74"/>
      <c r="T954" s="74"/>
      <c r="U954" s="77"/>
      <c r="V954" s="23">
        <f>V943/V942*100</f>
        <v>100</v>
      </c>
      <c r="W954" s="23">
        <f>W943/W942*100</f>
        <v>100</v>
      </c>
      <c r="X954" s="23"/>
      <c r="Y954" s="23"/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4"/>
      <c r="J955" s="55"/>
      <c r="K955" s="56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23"/>
      <c r="W955" s="23"/>
      <c r="X955" s="23"/>
      <c r="Y955" s="23"/>
      <c r="Z955" s="4"/>
    </row>
    <row r="956" spans="1:26" ht="23.25">
      <c r="A956" s="4"/>
      <c r="B956" s="51"/>
      <c r="C956" s="51"/>
      <c r="D956" s="51"/>
      <c r="E956" s="51"/>
      <c r="F956" s="51"/>
      <c r="G956" s="51" t="s">
        <v>206</v>
      </c>
      <c r="H956" s="51"/>
      <c r="I956" s="64"/>
      <c r="J956" s="53" t="s">
        <v>207</v>
      </c>
      <c r="K956" s="54"/>
      <c r="L956" s="74"/>
      <c r="M956" s="74"/>
      <c r="N956" s="74"/>
      <c r="O956" s="74"/>
      <c r="P956" s="74"/>
      <c r="Q956" s="23"/>
      <c r="R956" s="74"/>
      <c r="S956" s="74"/>
      <c r="T956" s="74"/>
      <c r="U956" s="74"/>
      <c r="V956" s="23"/>
      <c r="W956" s="23"/>
      <c r="X956" s="23"/>
      <c r="Y956" s="23"/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4"/>
      <c r="J957" s="53" t="s">
        <v>52</v>
      </c>
      <c r="K957" s="54"/>
      <c r="L957" s="74"/>
      <c r="M957" s="23"/>
      <c r="N957" s="74"/>
      <c r="O957" s="74"/>
      <c r="P957" s="23"/>
      <c r="Q957" s="23">
        <f>SUM(L957:P957)</f>
        <v>0</v>
      </c>
      <c r="R957" s="23">
        <f>R964</f>
        <v>0</v>
      </c>
      <c r="S957" s="74"/>
      <c r="T957" s="74"/>
      <c r="U957" s="74"/>
      <c r="V957" s="23">
        <f>SUM(R957:U957)</f>
        <v>0</v>
      </c>
      <c r="W957" s="23">
        <f>Q957+V957</f>
        <v>0</v>
      </c>
      <c r="X957" s="23"/>
      <c r="Y957" s="23"/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4"/>
      <c r="J958" s="53" t="s">
        <v>53</v>
      </c>
      <c r="K958" s="54"/>
      <c r="L958" s="74"/>
      <c r="M958" s="23"/>
      <c r="N958" s="74"/>
      <c r="O958" s="74"/>
      <c r="P958" s="23"/>
      <c r="Q958" s="23">
        <f>SUM(L958:P958)</f>
        <v>0</v>
      </c>
      <c r="R958" s="23">
        <f>R965</f>
        <v>10000</v>
      </c>
      <c r="S958" s="74"/>
      <c r="T958" s="74"/>
      <c r="U958" s="74"/>
      <c r="V958" s="23">
        <f>SUM(R958:U958)</f>
        <v>10000</v>
      </c>
      <c r="W958" s="23">
        <f>Q958+V958</f>
        <v>10000</v>
      </c>
      <c r="X958" s="23">
        <f>Q958/W958*100</f>
        <v>0</v>
      </c>
      <c r="Y958" s="23">
        <f>V958/W958*100</f>
        <v>100</v>
      </c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4"/>
      <c r="J959" s="53" t="s">
        <v>54</v>
      </c>
      <c r="K959" s="54"/>
      <c r="L959" s="74"/>
      <c r="M959" s="23"/>
      <c r="N959" s="74"/>
      <c r="O959" s="74">
        <f>O966</f>
        <v>0</v>
      </c>
      <c r="P959" s="23"/>
      <c r="Q959" s="23">
        <f>SUM(L959:P959)</f>
        <v>0</v>
      </c>
      <c r="R959" s="23">
        <f>R966</f>
        <v>10000</v>
      </c>
      <c r="S959" s="74"/>
      <c r="T959" s="74"/>
      <c r="U959" s="74"/>
      <c r="V959" s="23">
        <f>SUM(R959:U959)</f>
        <v>10000</v>
      </c>
      <c r="W959" s="23">
        <f>Q959+V959</f>
        <v>10000</v>
      </c>
      <c r="X959" s="23">
        <f>Q959/W959*100</f>
        <v>0</v>
      </c>
      <c r="Y959" s="23">
        <f>V959/W959*100</f>
        <v>100</v>
      </c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4"/>
      <c r="J960" s="53" t="s">
        <v>55</v>
      </c>
      <c r="K960" s="54"/>
      <c r="L960" s="74"/>
      <c r="M960" s="23"/>
      <c r="N960" s="74"/>
      <c r="O960" s="74"/>
      <c r="P960" s="23"/>
      <c r="Q960" s="23"/>
      <c r="R960" s="23"/>
      <c r="S960" s="74"/>
      <c r="T960" s="74"/>
      <c r="U960" s="74"/>
      <c r="V960" s="23"/>
      <c r="W960" s="23"/>
      <c r="X960" s="23"/>
      <c r="Y960" s="23"/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/>
      <c r="I961" s="64"/>
      <c r="J961" s="53" t="s">
        <v>56</v>
      </c>
      <c r="K961" s="54"/>
      <c r="L961" s="74"/>
      <c r="M961" s="23"/>
      <c r="N961" s="74"/>
      <c r="O961" s="74"/>
      <c r="P961" s="23"/>
      <c r="Q961" s="23"/>
      <c r="R961" s="23">
        <f>R959/R958*100</f>
        <v>100</v>
      </c>
      <c r="S961" s="74"/>
      <c r="T961" s="74"/>
      <c r="U961" s="74"/>
      <c r="V961" s="23">
        <f>V959/V958*100</f>
        <v>100</v>
      </c>
      <c r="W961" s="23">
        <f>W959/W958*100</f>
        <v>100</v>
      </c>
      <c r="X961" s="23"/>
      <c r="Y961" s="23"/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/>
      <c r="I962" s="64"/>
      <c r="J962" s="53"/>
      <c r="K962" s="54"/>
      <c r="L962" s="74"/>
      <c r="M962" s="23"/>
      <c r="N962" s="74"/>
      <c r="O962" s="74"/>
      <c r="P962" s="23"/>
      <c r="Q962" s="23"/>
      <c r="R962" s="23"/>
      <c r="S962" s="74"/>
      <c r="T962" s="74"/>
      <c r="U962" s="74"/>
      <c r="V962" s="23"/>
      <c r="W962" s="23"/>
      <c r="X962" s="23"/>
      <c r="Y962" s="23"/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 t="s">
        <v>195</v>
      </c>
      <c r="I963" s="64"/>
      <c r="J963" s="53" t="s">
        <v>196</v>
      </c>
      <c r="K963" s="54"/>
      <c r="L963" s="74"/>
      <c r="M963" s="23"/>
      <c r="N963" s="74"/>
      <c r="O963" s="74"/>
      <c r="P963" s="23"/>
      <c r="Q963" s="23"/>
      <c r="R963" s="23"/>
      <c r="S963" s="74"/>
      <c r="T963" s="74"/>
      <c r="U963" s="74"/>
      <c r="V963" s="23"/>
      <c r="W963" s="23"/>
      <c r="X963" s="23"/>
      <c r="Y963" s="23"/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4"/>
      <c r="J964" s="53" t="s">
        <v>52</v>
      </c>
      <c r="K964" s="54"/>
      <c r="L964" s="74"/>
      <c r="M964" s="23"/>
      <c r="N964" s="74"/>
      <c r="O964" s="74"/>
      <c r="P964" s="23"/>
      <c r="Q964" s="23">
        <f>SUM(L964:P964)</f>
        <v>0</v>
      </c>
      <c r="R964" s="23"/>
      <c r="S964" s="74"/>
      <c r="T964" s="74"/>
      <c r="U964" s="74"/>
      <c r="V964" s="23">
        <f>SUM(R964:U964)</f>
        <v>0</v>
      </c>
      <c r="W964" s="23">
        <f>Q964+V964</f>
        <v>0</v>
      </c>
      <c r="X964" s="23"/>
      <c r="Y964" s="23"/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4"/>
      <c r="J965" s="53" t="s">
        <v>53</v>
      </c>
      <c r="K965" s="54"/>
      <c r="L965" s="74"/>
      <c r="M965" s="23"/>
      <c r="N965" s="74"/>
      <c r="O965" s="74"/>
      <c r="P965" s="23"/>
      <c r="Q965" s="23">
        <f>SUM(L965:P965)</f>
        <v>0</v>
      </c>
      <c r="R965" s="23">
        <v>10000</v>
      </c>
      <c r="S965" s="74"/>
      <c r="T965" s="74"/>
      <c r="U965" s="74"/>
      <c r="V965" s="23">
        <f>SUM(R965:U965)</f>
        <v>10000</v>
      </c>
      <c r="W965" s="23">
        <f>Q965+V965</f>
        <v>10000</v>
      </c>
      <c r="X965" s="23">
        <f>Q965/W965*100</f>
        <v>0</v>
      </c>
      <c r="Y965" s="23">
        <f>V965/W965*100</f>
        <v>100</v>
      </c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4"/>
      <c r="J966" s="53" t="s">
        <v>54</v>
      </c>
      <c r="K966" s="54"/>
      <c r="L966" s="74"/>
      <c r="M966" s="23"/>
      <c r="N966" s="74"/>
      <c r="O966" s="74"/>
      <c r="P966" s="23"/>
      <c r="Q966" s="23">
        <f>SUM(L966:P966)</f>
        <v>0</v>
      </c>
      <c r="R966" s="23">
        <v>10000</v>
      </c>
      <c r="S966" s="74"/>
      <c r="T966" s="74"/>
      <c r="U966" s="74"/>
      <c r="V966" s="23">
        <f>SUM(R966:U966)</f>
        <v>10000</v>
      </c>
      <c r="W966" s="23">
        <f>Q966+V966</f>
        <v>10000</v>
      </c>
      <c r="X966" s="23">
        <f>Q966/W966*100</f>
        <v>0</v>
      </c>
      <c r="Y966" s="23">
        <f>V966/W966*100</f>
        <v>100</v>
      </c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4"/>
      <c r="J967" s="53" t="s">
        <v>55</v>
      </c>
      <c r="K967" s="54"/>
      <c r="L967" s="74"/>
      <c r="M967" s="23"/>
      <c r="N967" s="74"/>
      <c r="O967" s="74"/>
      <c r="P967" s="23"/>
      <c r="Q967" s="23"/>
      <c r="R967" s="23"/>
      <c r="S967" s="74"/>
      <c r="T967" s="74"/>
      <c r="U967" s="74"/>
      <c r="V967" s="23"/>
      <c r="W967" s="23"/>
      <c r="X967" s="23"/>
      <c r="Y967" s="23"/>
      <c r="Z967" s="4"/>
    </row>
    <row r="968" spans="1:26" ht="23.25">
      <c r="A968" s="4"/>
      <c r="B968" s="57"/>
      <c r="C968" s="58"/>
      <c r="D968" s="58"/>
      <c r="E968" s="58"/>
      <c r="F968" s="58"/>
      <c r="G968" s="58"/>
      <c r="H968" s="58"/>
      <c r="I968" s="53"/>
      <c r="J968" s="53" t="s">
        <v>56</v>
      </c>
      <c r="K968" s="54"/>
      <c r="L968" s="21"/>
      <c r="M968" s="21"/>
      <c r="N968" s="21"/>
      <c r="O968" s="21"/>
      <c r="P968" s="21"/>
      <c r="Q968" s="21"/>
      <c r="R968" s="21">
        <f>R966/R965*100</f>
        <v>100</v>
      </c>
      <c r="S968" s="21"/>
      <c r="T968" s="21"/>
      <c r="U968" s="21"/>
      <c r="V968" s="21">
        <f>V966/V965*100</f>
        <v>100</v>
      </c>
      <c r="W968" s="21">
        <f>W966/W965*100</f>
        <v>100</v>
      </c>
      <c r="X968" s="21"/>
      <c r="Y968" s="21"/>
      <c r="Z968" s="4"/>
    </row>
    <row r="969" spans="1:26" ht="23.25">
      <c r="A969" s="4"/>
      <c r="B969" s="51"/>
      <c r="C969" s="51"/>
      <c r="D969" s="51"/>
      <c r="E969" s="51"/>
      <c r="F969" s="51"/>
      <c r="G969" s="51"/>
      <c r="H969" s="51"/>
      <c r="I969" s="64"/>
      <c r="J969" s="53"/>
      <c r="K969" s="54"/>
      <c r="L969" s="74"/>
      <c r="M969" s="23"/>
      <c r="N969" s="74"/>
      <c r="O969" s="74"/>
      <c r="P969" s="23"/>
      <c r="Q969" s="23"/>
      <c r="R969" s="23"/>
      <c r="S969" s="74"/>
      <c r="T969" s="74"/>
      <c r="U969" s="74"/>
      <c r="V969" s="23"/>
      <c r="W969" s="23"/>
      <c r="X969" s="23"/>
      <c r="Y969" s="23"/>
      <c r="Z969" s="4"/>
    </row>
    <row r="970" spans="1:26" ht="23.25">
      <c r="A970" s="4"/>
      <c r="B970" s="51"/>
      <c r="C970" s="51"/>
      <c r="D970" s="51"/>
      <c r="E970" s="51"/>
      <c r="F970" s="51" t="s">
        <v>208</v>
      </c>
      <c r="G970" s="51"/>
      <c r="H970" s="51"/>
      <c r="I970" s="64"/>
      <c r="J970" s="53" t="s">
        <v>209</v>
      </c>
      <c r="K970" s="54"/>
      <c r="L970" s="74"/>
      <c r="M970" s="23"/>
      <c r="N970" s="74"/>
      <c r="O970" s="74"/>
      <c r="P970" s="23"/>
      <c r="Q970" s="23"/>
      <c r="R970" s="23"/>
      <c r="S970" s="74"/>
      <c r="T970" s="74"/>
      <c r="U970" s="74"/>
      <c r="V970" s="23"/>
      <c r="W970" s="23"/>
      <c r="X970" s="23"/>
      <c r="Y970" s="23"/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4"/>
      <c r="J971" s="53" t="s">
        <v>210</v>
      </c>
      <c r="K971" s="54"/>
      <c r="L971" s="74"/>
      <c r="M971" s="23"/>
      <c r="N971" s="74"/>
      <c r="O971" s="74"/>
      <c r="P971" s="23"/>
      <c r="Q971" s="23"/>
      <c r="R971" s="23"/>
      <c r="S971" s="74"/>
      <c r="T971" s="74"/>
      <c r="U971" s="74"/>
      <c r="V971" s="23"/>
      <c r="W971" s="23"/>
      <c r="X971" s="23"/>
      <c r="Y971" s="23"/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4"/>
      <c r="J972" s="53" t="s">
        <v>52</v>
      </c>
      <c r="K972" s="54"/>
      <c r="L972" s="74">
        <f>L979</f>
        <v>38501.899999999994</v>
      </c>
      <c r="M972" s="23">
        <f aca="true" t="shared" si="93" ref="M972:P974">M979</f>
        <v>0</v>
      </c>
      <c r="N972" s="74">
        <f t="shared" si="93"/>
        <v>14355</v>
      </c>
      <c r="O972" s="74">
        <f t="shared" si="93"/>
        <v>0</v>
      </c>
      <c r="P972" s="23">
        <f t="shared" si="93"/>
        <v>0</v>
      </c>
      <c r="Q972" s="23">
        <f>SUM(L972:P972)</f>
        <v>52856.899999999994</v>
      </c>
      <c r="R972" s="23">
        <f aca="true" t="shared" si="94" ref="R972:U974">R979</f>
        <v>0</v>
      </c>
      <c r="S972" s="74">
        <f t="shared" si="94"/>
        <v>0</v>
      </c>
      <c r="T972" s="74">
        <f t="shared" si="94"/>
        <v>0</v>
      </c>
      <c r="U972" s="74">
        <f t="shared" si="94"/>
        <v>0</v>
      </c>
      <c r="V972" s="23">
        <f>SUM(R972:U972)</f>
        <v>0</v>
      </c>
      <c r="W972" s="23">
        <f>Q972+V972</f>
        <v>52856.899999999994</v>
      </c>
      <c r="X972" s="23">
        <f>Q972/W972*100</f>
        <v>100</v>
      </c>
      <c r="Y972" s="23">
        <f>V972/W972*100</f>
        <v>0</v>
      </c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4"/>
      <c r="J973" s="53" t="s">
        <v>53</v>
      </c>
      <c r="K973" s="54"/>
      <c r="L973" s="74">
        <f>L980</f>
        <v>52513.4</v>
      </c>
      <c r="M973" s="23">
        <f t="shared" si="93"/>
        <v>0</v>
      </c>
      <c r="N973" s="74">
        <f t="shared" si="93"/>
        <v>13262.5</v>
      </c>
      <c r="O973" s="74">
        <f t="shared" si="93"/>
        <v>0</v>
      </c>
      <c r="P973" s="23">
        <f t="shared" si="93"/>
        <v>0</v>
      </c>
      <c r="Q973" s="23">
        <f>SUM(L973:P973)</f>
        <v>65775.9</v>
      </c>
      <c r="R973" s="23">
        <f t="shared" si="94"/>
        <v>0</v>
      </c>
      <c r="S973" s="74">
        <f t="shared" si="94"/>
        <v>0</v>
      </c>
      <c r="T973" s="74">
        <f t="shared" si="94"/>
        <v>0</v>
      </c>
      <c r="U973" s="74">
        <f t="shared" si="94"/>
        <v>0</v>
      </c>
      <c r="V973" s="23">
        <f>SUM(R973:U973)</f>
        <v>0</v>
      </c>
      <c r="W973" s="23">
        <f>Q973+V973</f>
        <v>65775.9</v>
      </c>
      <c r="X973" s="23">
        <f>Q973/W973*100</f>
        <v>100</v>
      </c>
      <c r="Y973" s="23">
        <f>V973/W973*100</f>
        <v>0</v>
      </c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4"/>
      <c r="J974" s="53" t="s">
        <v>54</v>
      </c>
      <c r="K974" s="54"/>
      <c r="L974" s="74">
        <f>L981</f>
        <v>51842.7</v>
      </c>
      <c r="M974" s="23">
        <f t="shared" si="93"/>
        <v>0</v>
      </c>
      <c r="N974" s="74">
        <f t="shared" si="93"/>
        <v>13190.300000000001</v>
      </c>
      <c r="O974" s="74">
        <f t="shared" si="93"/>
        <v>0</v>
      </c>
      <c r="P974" s="23">
        <f t="shared" si="93"/>
        <v>0</v>
      </c>
      <c r="Q974" s="23">
        <f>SUM(L974:P974)</f>
        <v>65033</v>
      </c>
      <c r="R974" s="23">
        <f t="shared" si="94"/>
        <v>0</v>
      </c>
      <c r="S974" s="74">
        <f t="shared" si="94"/>
        <v>0</v>
      </c>
      <c r="T974" s="74">
        <f t="shared" si="94"/>
        <v>0</v>
      </c>
      <c r="U974" s="74">
        <f t="shared" si="94"/>
        <v>0</v>
      </c>
      <c r="V974" s="23">
        <f>SUM(R974:U974)</f>
        <v>0</v>
      </c>
      <c r="W974" s="23">
        <f>Q974+V974</f>
        <v>65033</v>
      </c>
      <c r="X974" s="23">
        <f>Q974/W974*100</f>
        <v>100</v>
      </c>
      <c r="Y974" s="23">
        <f>V974/W974*100</f>
        <v>0</v>
      </c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/>
      <c r="I975" s="64"/>
      <c r="J975" s="53" t="s">
        <v>55</v>
      </c>
      <c r="K975" s="54"/>
      <c r="L975" s="74">
        <f>L974/L972*100</f>
        <v>134.64971858531658</v>
      </c>
      <c r="M975" s="23"/>
      <c r="N975" s="74">
        <f>N974/N972*100</f>
        <v>91.88645071403693</v>
      </c>
      <c r="O975" s="74"/>
      <c r="P975" s="23"/>
      <c r="Q975" s="23">
        <f>Q974/Q972*100</f>
        <v>123.03597070581137</v>
      </c>
      <c r="R975" s="23"/>
      <c r="S975" s="74"/>
      <c r="T975" s="74"/>
      <c r="U975" s="74"/>
      <c r="V975" s="23"/>
      <c r="W975" s="23">
        <f>W974/W972*100</f>
        <v>123.03597070581137</v>
      </c>
      <c r="X975" s="23"/>
      <c r="Y975" s="23"/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4"/>
      <c r="J976" s="53" t="s">
        <v>56</v>
      </c>
      <c r="K976" s="54"/>
      <c r="L976" s="74">
        <f>L974/L973*100</f>
        <v>98.722802180015</v>
      </c>
      <c r="M976" s="23"/>
      <c r="N976" s="74">
        <f>N974/N973*100</f>
        <v>99.45560791705938</v>
      </c>
      <c r="O976" s="74"/>
      <c r="P976" s="23"/>
      <c r="Q976" s="23">
        <f>Q974/Q973*100</f>
        <v>98.87055897372747</v>
      </c>
      <c r="R976" s="23"/>
      <c r="S976" s="74"/>
      <c r="T976" s="74"/>
      <c r="U976" s="74"/>
      <c r="V976" s="23"/>
      <c r="W976" s="23">
        <f>W974/W973*100</f>
        <v>98.87055897372747</v>
      </c>
      <c r="X976" s="23"/>
      <c r="Y976" s="23"/>
      <c r="Z976" s="4"/>
    </row>
    <row r="977" spans="1:26" ht="23.25">
      <c r="A977" s="4"/>
      <c r="B977" s="57"/>
      <c r="C977" s="58"/>
      <c r="D977" s="58"/>
      <c r="E977" s="58"/>
      <c r="F977" s="58"/>
      <c r="G977" s="58"/>
      <c r="H977" s="58"/>
      <c r="I977" s="53"/>
      <c r="J977" s="53"/>
      <c r="K977" s="54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4"/>
    </row>
    <row r="978" spans="1:26" ht="23.25">
      <c r="A978" s="4"/>
      <c r="B978" s="51"/>
      <c r="C978" s="51"/>
      <c r="D978" s="51"/>
      <c r="E978" s="51"/>
      <c r="F978" s="51"/>
      <c r="G978" s="51" t="s">
        <v>63</v>
      </c>
      <c r="H978" s="51"/>
      <c r="I978" s="64"/>
      <c r="J978" s="53" t="s">
        <v>64</v>
      </c>
      <c r="K978" s="54"/>
      <c r="L978" s="74"/>
      <c r="M978" s="23"/>
      <c r="N978" s="74"/>
      <c r="O978" s="74"/>
      <c r="P978" s="23"/>
      <c r="Q978" s="23"/>
      <c r="R978" s="23"/>
      <c r="S978" s="74"/>
      <c r="T978" s="74"/>
      <c r="U978" s="74"/>
      <c r="V978" s="23"/>
      <c r="W978" s="23"/>
      <c r="X978" s="23"/>
      <c r="Y978" s="23"/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4"/>
      <c r="J979" s="53" t="s">
        <v>52</v>
      </c>
      <c r="K979" s="54"/>
      <c r="L979" s="74">
        <f aca="true" t="shared" si="95" ref="L979:P981">L987+L1004+L1012+L1020+L1027</f>
        <v>38501.899999999994</v>
      </c>
      <c r="M979" s="23">
        <f t="shared" si="95"/>
        <v>0</v>
      </c>
      <c r="N979" s="74">
        <f t="shared" si="95"/>
        <v>14355</v>
      </c>
      <c r="O979" s="74">
        <f t="shared" si="95"/>
        <v>0</v>
      </c>
      <c r="P979" s="23">
        <f t="shared" si="95"/>
        <v>0</v>
      </c>
      <c r="Q979" s="23">
        <f>SUM(L979:P979)</f>
        <v>52856.899999999994</v>
      </c>
      <c r="R979" s="23">
        <f aca="true" t="shared" si="96" ref="R979:U981">R987+R1004+R1012+R1020+R1027</f>
        <v>0</v>
      </c>
      <c r="S979" s="74">
        <f t="shared" si="96"/>
        <v>0</v>
      </c>
      <c r="T979" s="74">
        <f t="shared" si="96"/>
        <v>0</v>
      </c>
      <c r="U979" s="74">
        <f t="shared" si="96"/>
        <v>0</v>
      </c>
      <c r="V979" s="23">
        <f>SUM(R979:U979)</f>
        <v>0</v>
      </c>
      <c r="W979" s="23">
        <f>Q979+V979</f>
        <v>52856.899999999994</v>
      </c>
      <c r="X979" s="23">
        <f>Q979/W979*100</f>
        <v>100</v>
      </c>
      <c r="Y979" s="23">
        <f>V979/W979*100</f>
        <v>0</v>
      </c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4"/>
      <c r="J980" s="53" t="s">
        <v>53</v>
      </c>
      <c r="K980" s="54"/>
      <c r="L980" s="74">
        <f t="shared" si="95"/>
        <v>52513.4</v>
      </c>
      <c r="M980" s="23">
        <f t="shared" si="95"/>
        <v>0</v>
      </c>
      <c r="N980" s="74">
        <f t="shared" si="95"/>
        <v>13262.5</v>
      </c>
      <c r="O980" s="74">
        <f t="shared" si="95"/>
        <v>0</v>
      </c>
      <c r="P980" s="23">
        <f t="shared" si="95"/>
        <v>0</v>
      </c>
      <c r="Q980" s="23">
        <f>SUM(L980:P980)</f>
        <v>65775.9</v>
      </c>
      <c r="R980" s="23">
        <f t="shared" si="96"/>
        <v>0</v>
      </c>
      <c r="S980" s="74">
        <f t="shared" si="96"/>
        <v>0</v>
      </c>
      <c r="T980" s="74">
        <f t="shared" si="96"/>
        <v>0</v>
      </c>
      <c r="U980" s="74">
        <f t="shared" si="96"/>
        <v>0</v>
      </c>
      <c r="V980" s="23">
        <f>SUM(R980:U980)</f>
        <v>0</v>
      </c>
      <c r="W980" s="23">
        <f>Q980+V980</f>
        <v>65775.9</v>
      </c>
      <c r="X980" s="23">
        <f>Q980/W980*100</f>
        <v>100</v>
      </c>
      <c r="Y980" s="23">
        <f>V980/W980*100</f>
        <v>0</v>
      </c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4"/>
      <c r="J981" s="53" t="s">
        <v>54</v>
      </c>
      <c r="K981" s="54"/>
      <c r="L981" s="74">
        <f t="shared" si="95"/>
        <v>51842.7</v>
      </c>
      <c r="M981" s="23">
        <f t="shared" si="95"/>
        <v>0</v>
      </c>
      <c r="N981" s="74">
        <f t="shared" si="95"/>
        <v>13190.300000000001</v>
      </c>
      <c r="O981" s="74">
        <f t="shared" si="95"/>
        <v>0</v>
      </c>
      <c r="P981" s="23">
        <f t="shared" si="95"/>
        <v>0</v>
      </c>
      <c r="Q981" s="23">
        <f>SUM(L981:P981)</f>
        <v>65033</v>
      </c>
      <c r="R981" s="23">
        <f t="shared" si="96"/>
        <v>0</v>
      </c>
      <c r="S981" s="74">
        <f t="shared" si="96"/>
        <v>0</v>
      </c>
      <c r="T981" s="74">
        <f t="shared" si="96"/>
        <v>0</v>
      </c>
      <c r="U981" s="74">
        <f t="shared" si="96"/>
        <v>0</v>
      </c>
      <c r="V981" s="23">
        <f>SUM(R981:U981)</f>
        <v>0</v>
      </c>
      <c r="W981" s="23">
        <f>Q981+V981</f>
        <v>65033</v>
      </c>
      <c r="X981" s="23">
        <f>Q981/W981*100</f>
        <v>100</v>
      </c>
      <c r="Y981" s="23">
        <f>V981/W981*100</f>
        <v>0</v>
      </c>
      <c r="Z981" s="4"/>
    </row>
    <row r="982" spans="1:26" ht="23.25">
      <c r="A982" s="4"/>
      <c r="B982" s="57"/>
      <c r="C982" s="57"/>
      <c r="D982" s="57"/>
      <c r="E982" s="57"/>
      <c r="F982" s="57"/>
      <c r="G982" s="57"/>
      <c r="H982" s="57"/>
      <c r="I982" s="64"/>
      <c r="J982" s="53" t="s">
        <v>55</v>
      </c>
      <c r="K982" s="54"/>
      <c r="L982" s="74">
        <f>L981/L979*100</f>
        <v>134.64971858531658</v>
      </c>
      <c r="M982" s="23"/>
      <c r="N982" s="74">
        <f>N981/N979*100</f>
        <v>91.88645071403693</v>
      </c>
      <c r="O982" s="74"/>
      <c r="P982" s="23"/>
      <c r="Q982" s="23">
        <f>Q981/Q979*100</f>
        <v>123.03597070581137</v>
      </c>
      <c r="R982" s="23"/>
      <c r="S982" s="74"/>
      <c r="T982" s="74"/>
      <c r="U982" s="74"/>
      <c r="V982" s="23"/>
      <c r="W982" s="23">
        <f>W981/W979*100</f>
        <v>123.03597070581137</v>
      </c>
      <c r="X982" s="23"/>
      <c r="Y982" s="23"/>
      <c r="Z982" s="4"/>
    </row>
    <row r="983" spans="1:26" ht="23.25">
      <c r="A983" s="4"/>
      <c r="B983" s="57"/>
      <c r="C983" s="58"/>
      <c r="D983" s="58"/>
      <c r="E983" s="58"/>
      <c r="F983" s="58"/>
      <c r="G983" s="58"/>
      <c r="H983" s="58"/>
      <c r="I983" s="53"/>
      <c r="J983" s="53" t="s">
        <v>56</v>
      </c>
      <c r="K983" s="54"/>
      <c r="L983" s="21">
        <f>L981/L980*100</f>
        <v>98.722802180015</v>
      </c>
      <c r="M983" s="21"/>
      <c r="N983" s="21">
        <f>N981/N980*100</f>
        <v>99.45560791705938</v>
      </c>
      <c r="O983" s="21"/>
      <c r="P983" s="21"/>
      <c r="Q983" s="21">
        <f>Q981/Q980*100</f>
        <v>98.87055897372747</v>
      </c>
      <c r="R983" s="21"/>
      <c r="S983" s="21"/>
      <c r="T983" s="21"/>
      <c r="U983" s="21"/>
      <c r="V983" s="21"/>
      <c r="W983" s="21">
        <f>W981/W980*100</f>
        <v>98.87055897372747</v>
      </c>
      <c r="X983" s="21"/>
      <c r="Y983" s="21"/>
      <c r="Z983" s="4"/>
    </row>
    <row r="984" spans="1:26" ht="23.25">
      <c r="A984" s="4"/>
      <c r="B984" s="57"/>
      <c r="C984" s="57"/>
      <c r="D984" s="57"/>
      <c r="E984" s="57"/>
      <c r="F984" s="57"/>
      <c r="G984" s="57"/>
      <c r="H984" s="57"/>
      <c r="I984" s="64"/>
      <c r="J984" s="53"/>
      <c r="K984" s="54"/>
      <c r="L984" s="74"/>
      <c r="M984" s="23"/>
      <c r="N984" s="74"/>
      <c r="O984" s="74"/>
      <c r="P984" s="23"/>
      <c r="Q984" s="23"/>
      <c r="R984" s="23"/>
      <c r="S984" s="74"/>
      <c r="T984" s="74"/>
      <c r="U984" s="74"/>
      <c r="V984" s="23"/>
      <c r="W984" s="23"/>
      <c r="X984" s="23"/>
      <c r="Y984" s="23"/>
      <c r="Z984" s="4"/>
    </row>
    <row r="985" spans="1:26" ht="23.25">
      <c r="A985" s="4"/>
      <c r="B985" s="57"/>
      <c r="C985" s="57"/>
      <c r="D985" s="57"/>
      <c r="E985" s="57"/>
      <c r="F985" s="57"/>
      <c r="G985" s="57"/>
      <c r="H985" s="57" t="s">
        <v>129</v>
      </c>
      <c r="I985" s="64"/>
      <c r="J985" s="53" t="s">
        <v>130</v>
      </c>
      <c r="K985" s="54"/>
      <c r="L985" s="74"/>
      <c r="M985" s="23"/>
      <c r="N985" s="74"/>
      <c r="O985" s="74"/>
      <c r="P985" s="23"/>
      <c r="Q985" s="23"/>
      <c r="R985" s="23"/>
      <c r="S985" s="74"/>
      <c r="T985" s="74"/>
      <c r="U985" s="74"/>
      <c r="V985" s="23"/>
      <c r="W985" s="23"/>
      <c r="X985" s="23"/>
      <c r="Y985" s="23"/>
      <c r="Z985" s="4"/>
    </row>
    <row r="986" spans="1:26" ht="23.25">
      <c r="A986" s="4"/>
      <c r="B986" s="57"/>
      <c r="C986" s="57"/>
      <c r="D986" s="57"/>
      <c r="E986" s="57"/>
      <c r="F986" s="57"/>
      <c r="G986" s="57"/>
      <c r="H986" s="57"/>
      <c r="I986" s="64"/>
      <c r="J986" s="53" t="s">
        <v>131</v>
      </c>
      <c r="K986" s="54"/>
      <c r="L986" s="74"/>
      <c r="M986" s="23"/>
      <c r="N986" s="74"/>
      <c r="O986" s="74"/>
      <c r="P986" s="23"/>
      <c r="Q986" s="23"/>
      <c r="R986" s="23"/>
      <c r="S986" s="74"/>
      <c r="T986" s="74"/>
      <c r="U986" s="74"/>
      <c r="V986" s="23"/>
      <c r="W986" s="23"/>
      <c r="X986" s="23"/>
      <c r="Y986" s="23"/>
      <c r="Z986" s="4"/>
    </row>
    <row r="987" spans="1:26" ht="23.25">
      <c r="A987" s="4"/>
      <c r="B987" s="57"/>
      <c r="C987" s="57"/>
      <c r="D987" s="57"/>
      <c r="E987" s="57"/>
      <c r="F987" s="57"/>
      <c r="G987" s="57"/>
      <c r="H987" s="57"/>
      <c r="I987" s="64"/>
      <c r="J987" s="53" t="s">
        <v>52</v>
      </c>
      <c r="K987" s="54"/>
      <c r="L987" s="74">
        <v>4897.5</v>
      </c>
      <c r="M987" s="23"/>
      <c r="N987" s="74">
        <v>2600</v>
      </c>
      <c r="O987" s="74"/>
      <c r="P987" s="23"/>
      <c r="Q987" s="23">
        <f>SUM(L987:P987)</f>
        <v>7497.5</v>
      </c>
      <c r="R987" s="23"/>
      <c r="S987" s="74"/>
      <c r="T987" s="74"/>
      <c r="U987" s="74"/>
      <c r="V987" s="23">
        <f>SUM(R987:U987)</f>
        <v>0</v>
      </c>
      <c r="W987" s="23">
        <f>Q987+V987</f>
        <v>7497.5</v>
      </c>
      <c r="X987" s="23">
        <f>Q987/W987*100</f>
        <v>100</v>
      </c>
      <c r="Y987" s="23">
        <f>V987/W987*100</f>
        <v>0</v>
      </c>
      <c r="Z987" s="4"/>
    </row>
    <row r="988" spans="1:26" ht="23.25">
      <c r="A988" s="4"/>
      <c r="B988" s="57"/>
      <c r="C988" s="57"/>
      <c r="D988" s="57"/>
      <c r="E988" s="57"/>
      <c r="F988" s="57"/>
      <c r="G988" s="57"/>
      <c r="H988" s="57"/>
      <c r="I988" s="64"/>
      <c r="J988" s="53" t="s">
        <v>53</v>
      </c>
      <c r="K988" s="54"/>
      <c r="L988" s="74">
        <v>6730.7</v>
      </c>
      <c r="M988" s="23"/>
      <c r="N988" s="74">
        <v>2232.7</v>
      </c>
      <c r="O988" s="74"/>
      <c r="P988" s="23"/>
      <c r="Q988" s="23">
        <f>SUM(L988:P988)</f>
        <v>8963.4</v>
      </c>
      <c r="R988" s="23"/>
      <c r="S988" s="74"/>
      <c r="T988" s="74"/>
      <c r="U988" s="74"/>
      <c r="V988" s="23">
        <f>SUM(R988:U988)</f>
        <v>0</v>
      </c>
      <c r="W988" s="23">
        <f>Q988+V988</f>
        <v>8963.4</v>
      </c>
      <c r="X988" s="23">
        <f>Q988/W988*100</f>
        <v>100</v>
      </c>
      <c r="Y988" s="23">
        <f>V988/W988*100</f>
        <v>0</v>
      </c>
      <c r="Z988" s="4"/>
    </row>
    <row r="989" spans="1:26" ht="23.25">
      <c r="A989" s="4"/>
      <c r="B989" s="57"/>
      <c r="C989" s="57"/>
      <c r="D989" s="57"/>
      <c r="E989" s="57"/>
      <c r="F989" s="57"/>
      <c r="G989" s="57"/>
      <c r="H989" s="57"/>
      <c r="I989" s="64"/>
      <c r="J989" s="53" t="s">
        <v>54</v>
      </c>
      <c r="K989" s="54"/>
      <c r="L989" s="74">
        <v>6639.3</v>
      </c>
      <c r="M989" s="23"/>
      <c r="N989" s="74">
        <v>2215.6</v>
      </c>
      <c r="O989" s="74"/>
      <c r="P989" s="23"/>
      <c r="Q989" s="23">
        <f>SUM(L989:P989)</f>
        <v>8854.9</v>
      </c>
      <c r="R989" s="23"/>
      <c r="S989" s="74"/>
      <c r="T989" s="74"/>
      <c r="U989" s="74"/>
      <c r="V989" s="23">
        <f>SUM(R989:U989)</f>
        <v>0</v>
      </c>
      <c r="W989" s="23">
        <f>Q989+V989</f>
        <v>8854.9</v>
      </c>
      <c r="X989" s="23">
        <f>Q989/W989*100</f>
        <v>100</v>
      </c>
      <c r="Y989" s="23">
        <f>V989/W989*100</f>
        <v>0</v>
      </c>
      <c r="Z989" s="4"/>
    </row>
    <row r="990" spans="1:26" ht="23.25">
      <c r="A990" s="4"/>
      <c r="B990" s="65"/>
      <c r="C990" s="65"/>
      <c r="D990" s="65"/>
      <c r="E990" s="65"/>
      <c r="F990" s="65"/>
      <c r="G990" s="65"/>
      <c r="H990" s="65"/>
      <c r="I990" s="66"/>
      <c r="J990" s="62"/>
      <c r="K990" s="63"/>
      <c r="L990" s="75"/>
      <c r="M990" s="76"/>
      <c r="N990" s="75"/>
      <c r="O990" s="75"/>
      <c r="P990" s="76"/>
      <c r="Q990" s="76"/>
      <c r="R990" s="76"/>
      <c r="S990" s="75"/>
      <c r="T990" s="75"/>
      <c r="U990" s="75"/>
      <c r="V990" s="76"/>
      <c r="W990" s="76"/>
      <c r="X990" s="76"/>
      <c r="Y990" s="76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250</v>
      </c>
      <c r="Z992" s="4"/>
    </row>
    <row r="993" spans="1:26" ht="23.25">
      <c r="A993" s="4"/>
      <c r="B993" s="67" t="s">
        <v>41</v>
      </c>
      <c r="C993" s="68"/>
      <c r="D993" s="68"/>
      <c r="E993" s="68"/>
      <c r="F993" s="68"/>
      <c r="G993" s="68"/>
      <c r="H993" s="69"/>
      <c r="I993" s="10"/>
      <c r="J993" s="11"/>
      <c r="K993" s="12"/>
      <c r="L993" s="13" t="s">
        <v>2</v>
      </c>
      <c r="M993" s="13"/>
      <c r="N993" s="13"/>
      <c r="O993" s="13"/>
      <c r="P993" s="13"/>
      <c r="Q993" s="13"/>
      <c r="R993" s="14" t="s">
        <v>3</v>
      </c>
      <c r="S993" s="13"/>
      <c r="T993" s="13"/>
      <c r="U993" s="13"/>
      <c r="V993" s="15"/>
      <c r="W993" s="13" t="s">
        <v>43</v>
      </c>
      <c r="X993" s="13"/>
      <c r="Y993" s="16"/>
      <c r="Z993" s="4"/>
    </row>
    <row r="994" spans="1:26" ht="23.25">
      <c r="A994" s="4"/>
      <c r="B994" s="17" t="s">
        <v>42</v>
      </c>
      <c r="C994" s="18"/>
      <c r="D994" s="18"/>
      <c r="E994" s="18"/>
      <c r="F994" s="18"/>
      <c r="G994" s="18"/>
      <c r="H994" s="70"/>
      <c r="I994" s="19"/>
      <c r="J994" s="20"/>
      <c r="K994" s="21"/>
      <c r="L994" s="22"/>
      <c r="M994" s="23"/>
      <c r="N994" s="24"/>
      <c r="O994" s="25" t="s">
        <v>4</v>
      </c>
      <c r="P994" s="26"/>
      <c r="Q994" s="27"/>
      <c r="R994" s="28" t="s">
        <v>4</v>
      </c>
      <c r="S994" s="24"/>
      <c r="T994" s="22"/>
      <c r="U994" s="29"/>
      <c r="V994" s="27"/>
      <c r="W994" s="27"/>
      <c r="X994" s="30" t="s">
        <v>5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6</v>
      </c>
      <c r="K995" s="21"/>
      <c r="L995" s="34" t="s">
        <v>7</v>
      </c>
      <c r="M995" s="35" t="s">
        <v>8</v>
      </c>
      <c r="N995" s="36" t="s">
        <v>7</v>
      </c>
      <c r="O995" s="34" t="s">
        <v>9</v>
      </c>
      <c r="P995" s="26" t="s">
        <v>10</v>
      </c>
      <c r="Q995" s="23"/>
      <c r="R995" s="37" t="s">
        <v>9</v>
      </c>
      <c r="S995" s="35" t="s">
        <v>11</v>
      </c>
      <c r="T995" s="34" t="s">
        <v>12</v>
      </c>
      <c r="U995" s="29" t="s">
        <v>13</v>
      </c>
      <c r="V995" s="27"/>
      <c r="W995" s="27"/>
      <c r="X995" s="27"/>
      <c r="Y995" s="35"/>
      <c r="Z995" s="4"/>
    </row>
    <row r="996" spans="1:26" ht="23.25">
      <c r="A996" s="4"/>
      <c r="B996" s="38" t="s">
        <v>32</v>
      </c>
      <c r="C996" s="38" t="s">
        <v>33</v>
      </c>
      <c r="D996" s="38" t="s">
        <v>34</v>
      </c>
      <c r="E996" s="38" t="s">
        <v>35</v>
      </c>
      <c r="F996" s="38" t="s">
        <v>36</v>
      </c>
      <c r="G996" s="38" t="s">
        <v>37</v>
      </c>
      <c r="H996" s="38" t="s">
        <v>40</v>
      </c>
      <c r="I996" s="19"/>
      <c r="J996" s="39"/>
      <c r="K996" s="21"/>
      <c r="L996" s="34" t="s">
        <v>14</v>
      </c>
      <c r="M996" s="35" t="s">
        <v>15</v>
      </c>
      <c r="N996" s="36" t="s">
        <v>16</v>
      </c>
      <c r="O996" s="34" t="s">
        <v>17</v>
      </c>
      <c r="P996" s="26" t="s">
        <v>18</v>
      </c>
      <c r="Q996" s="35" t="s">
        <v>19</v>
      </c>
      <c r="R996" s="37" t="s">
        <v>17</v>
      </c>
      <c r="S996" s="35" t="s">
        <v>20</v>
      </c>
      <c r="T996" s="34" t="s">
        <v>21</v>
      </c>
      <c r="U996" s="29" t="s">
        <v>22</v>
      </c>
      <c r="V996" s="26" t="s">
        <v>19</v>
      </c>
      <c r="W996" s="26" t="s">
        <v>23</v>
      </c>
      <c r="X996" s="26" t="s">
        <v>24</v>
      </c>
      <c r="Y996" s="35" t="s">
        <v>25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26</v>
      </c>
      <c r="P997" s="47"/>
      <c r="Q997" s="48"/>
      <c r="R997" s="49" t="s">
        <v>26</v>
      </c>
      <c r="S997" s="44" t="s">
        <v>27</v>
      </c>
      <c r="T997" s="43"/>
      <c r="U997" s="50" t="s">
        <v>28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4"/>
      <c r="J998" s="53"/>
      <c r="K998" s="54"/>
      <c r="L998" s="22"/>
      <c r="M998" s="23"/>
      <c r="N998" s="24"/>
      <c r="O998" s="3"/>
      <c r="P998" s="27"/>
      <c r="Q998" s="27"/>
      <c r="R998" s="23"/>
      <c r="S998" s="24"/>
      <c r="T998" s="22"/>
      <c r="U998" s="73"/>
      <c r="V998" s="27"/>
      <c r="W998" s="27"/>
      <c r="X998" s="27"/>
      <c r="Y998" s="23"/>
      <c r="Z998" s="4"/>
    </row>
    <row r="999" spans="1:26" ht="23.25">
      <c r="A999" s="4"/>
      <c r="B999" s="51" t="s">
        <v>164</v>
      </c>
      <c r="C999" s="51" t="s">
        <v>167</v>
      </c>
      <c r="D999" s="51" t="s">
        <v>89</v>
      </c>
      <c r="E999" s="51"/>
      <c r="F999" s="51" t="s">
        <v>208</v>
      </c>
      <c r="G999" s="51" t="s">
        <v>63</v>
      </c>
      <c r="H999" s="51" t="s">
        <v>129</v>
      </c>
      <c r="I999" s="64"/>
      <c r="J999" s="55" t="s">
        <v>55</v>
      </c>
      <c r="K999" s="56"/>
      <c r="L999" s="74">
        <f>L989/L987*100</f>
        <v>135.56508422664626</v>
      </c>
      <c r="M999" s="74"/>
      <c r="N999" s="74">
        <f>N989/N987*100</f>
        <v>85.21538461538462</v>
      </c>
      <c r="O999" s="74"/>
      <c r="P999" s="74"/>
      <c r="Q999" s="74">
        <f>Q989/Q987*100</f>
        <v>118.10470156718907</v>
      </c>
      <c r="R999" s="74"/>
      <c r="S999" s="74"/>
      <c r="T999" s="74"/>
      <c r="U999" s="77"/>
      <c r="V999" s="23"/>
      <c r="W999" s="23">
        <f>W989/W987*100</f>
        <v>118.10470156718907</v>
      </c>
      <c r="X999" s="23"/>
      <c r="Y999" s="23"/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4"/>
      <c r="J1000" s="55" t="s">
        <v>56</v>
      </c>
      <c r="K1000" s="56"/>
      <c r="L1000" s="74">
        <f>L989/L988*100</f>
        <v>98.64204317530124</v>
      </c>
      <c r="M1000" s="74"/>
      <c r="N1000" s="74">
        <f>N989/N988*100</f>
        <v>99.23411116585301</v>
      </c>
      <c r="O1000" s="74"/>
      <c r="P1000" s="74"/>
      <c r="Q1000" s="74">
        <f>Q989/Q988*100</f>
        <v>98.78952183323293</v>
      </c>
      <c r="R1000" s="74"/>
      <c r="S1000" s="74"/>
      <c r="T1000" s="74"/>
      <c r="U1000" s="74"/>
      <c r="V1000" s="23"/>
      <c r="W1000" s="23">
        <f>W989/W988*100</f>
        <v>98.78952183323293</v>
      </c>
      <c r="X1000" s="23"/>
      <c r="Y1000" s="23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4"/>
      <c r="J1001" s="53"/>
      <c r="K1001" s="54"/>
      <c r="L1001" s="74"/>
      <c r="M1001" s="74"/>
      <c r="N1001" s="74"/>
      <c r="O1001" s="74"/>
      <c r="P1001" s="74"/>
      <c r="Q1001" s="23"/>
      <c r="R1001" s="74"/>
      <c r="S1001" s="74"/>
      <c r="T1001" s="74"/>
      <c r="U1001" s="74"/>
      <c r="V1001" s="23"/>
      <c r="W1001" s="23"/>
      <c r="X1001" s="23"/>
      <c r="Y1001" s="23"/>
      <c r="Z1001" s="4"/>
    </row>
    <row r="1002" spans="1:26" ht="23.25">
      <c r="A1002" s="4"/>
      <c r="B1002" s="51"/>
      <c r="C1002" s="51"/>
      <c r="D1002" s="51"/>
      <c r="E1002" s="51"/>
      <c r="F1002" s="51"/>
      <c r="G1002" s="51"/>
      <c r="H1002" s="51" t="s">
        <v>132</v>
      </c>
      <c r="I1002" s="64"/>
      <c r="J1002" s="53" t="s">
        <v>133</v>
      </c>
      <c r="K1002" s="54"/>
      <c r="L1002" s="74"/>
      <c r="M1002" s="23"/>
      <c r="N1002" s="74"/>
      <c r="O1002" s="74"/>
      <c r="P1002" s="23"/>
      <c r="Q1002" s="23"/>
      <c r="R1002" s="23"/>
      <c r="S1002" s="74"/>
      <c r="T1002" s="74"/>
      <c r="U1002" s="74"/>
      <c r="V1002" s="23"/>
      <c r="W1002" s="23"/>
      <c r="X1002" s="23"/>
      <c r="Y1002" s="23"/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4"/>
      <c r="J1003" s="53" t="s">
        <v>134</v>
      </c>
      <c r="K1003" s="54"/>
      <c r="L1003" s="74"/>
      <c r="M1003" s="23"/>
      <c r="N1003" s="74"/>
      <c r="O1003" s="74"/>
      <c r="P1003" s="23"/>
      <c r="Q1003" s="23"/>
      <c r="R1003" s="23"/>
      <c r="S1003" s="74"/>
      <c r="T1003" s="74"/>
      <c r="U1003" s="74"/>
      <c r="V1003" s="23"/>
      <c r="W1003" s="23"/>
      <c r="X1003" s="23"/>
      <c r="Y1003" s="23"/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4"/>
      <c r="J1004" s="53" t="s">
        <v>52</v>
      </c>
      <c r="K1004" s="54"/>
      <c r="L1004" s="74">
        <v>4903.1</v>
      </c>
      <c r="M1004" s="23"/>
      <c r="N1004" s="74">
        <v>760</v>
      </c>
      <c r="O1004" s="74"/>
      <c r="P1004" s="23"/>
      <c r="Q1004" s="23">
        <f>SUM(L1004:P1004)</f>
        <v>5663.1</v>
      </c>
      <c r="R1004" s="23"/>
      <c r="S1004" s="74"/>
      <c r="T1004" s="74"/>
      <c r="U1004" s="74"/>
      <c r="V1004" s="23">
        <f>SUM(R1004:U1004)</f>
        <v>0</v>
      </c>
      <c r="W1004" s="23">
        <f>Q1004+V1004</f>
        <v>5663.1</v>
      </c>
      <c r="X1004" s="23">
        <f>Q1004/W1004*100</f>
        <v>100</v>
      </c>
      <c r="Y1004" s="23">
        <f>V1004/W1004*100</f>
        <v>0</v>
      </c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4"/>
      <c r="J1005" s="53" t="s">
        <v>53</v>
      </c>
      <c r="K1005" s="54"/>
      <c r="L1005" s="74">
        <v>6810.1</v>
      </c>
      <c r="M1005" s="23"/>
      <c r="N1005" s="74">
        <v>473.5</v>
      </c>
      <c r="O1005" s="74"/>
      <c r="P1005" s="23"/>
      <c r="Q1005" s="23">
        <f>SUM(L1005:P1005)</f>
        <v>7283.6</v>
      </c>
      <c r="R1005" s="23"/>
      <c r="S1005" s="74"/>
      <c r="T1005" s="74"/>
      <c r="U1005" s="74"/>
      <c r="V1005" s="23">
        <f>SUM(R1005:U1005)</f>
        <v>0</v>
      </c>
      <c r="W1005" s="23">
        <f>Q1005+V1005</f>
        <v>7283.6</v>
      </c>
      <c r="X1005" s="23">
        <f>Q1005/W1005*100</f>
        <v>100</v>
      </c>
      <c r="Y1005" s="23">
        <f>V1005/W1005*100</f>
        <v>0</v>
      </c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4"/>
      <c r="J1006" s="53" t="s">
        <v>54</v>
      </c>
      <c r="K1006" s="54"/>
      <c r="L1006" s="74">
        <v>6720.7</v>
      </c>
      <c r="M1006" s="23"/>
      <c r="N1006" s="74">
        <v>470.9</v>
      </c>
      <c r="O1006" s="74"/>
      <c r="P1006" s="23"/>
      <c r="Q1006" s="23">
        <f>SUM(L1006:P1006)</f>
        <v>7191.599999999999</v>
      </c>
      <c r="R1006" s="23"/>
      <c r="S1006" s="74"/>
      <c r="T1006" s="74"/>
      <c r="U1006" s="74"/>
      <c r="V1006" s="23">
        <f>SUM(R1006:U1006)</f>
        <v>0</v>
      </c>
      <c r="W1006" s="23">
        <f>Q1006+V1006</f>
        <v>7191.599999999999</v>
      </c>
      <c r="X1006" s="23">
        <f>Q1006/W1006*100</f>
        <v>100</v>
      </c>
      <c r="Y1006" s="23">
        <f>V1006/W1006*100</f>
        <v>0</v>
      </c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/>
      <c r="I1007" s="64"/>
      <c r="J1007" s="53" t="s">
        <v>55</v>
      </c>
      <c r="K1007" s="54"/>
      <c r="L1007" s="74">
        <f>L1006/L1004*100</f>
        <v>137.07042483326873</v>
      </c>
      <c r="M1007" s="23"/>
      <c r="N1007" s="74">
        <f>N1006/N1004*100</f>
        <v>61.960526315789465</v>
      </c>
      <c r="O1007" s="74"/>
      <c r="P1007" s="23"/>
      <c r="Q1007" s="23">
        <f>Q1006/Q1004*100</f>
        <v>126.99051756105311</v>
      </c>
      <c r="R1007" s="23"/>
      <c r="S1007" s="74"/>
      <c r="T1007" s="74"/>
      <c r="U1007" s="74"/>
      <c r="V1007" s="23"/>
      <c r="W1007" s="23">
        <f>W1006/W1004*100</f>
        <v>126.99051756105311</v>
      </c>
      <c r="X1007" s="23"/>
      <c r="Y1007" s="23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4"/>
      <c r="J1008" s="53" t="s">
        <v>56</v>
      </c>
      <c r="K1008" s="54"/>
      <c r="L1008" s="74">
        <f>L1006/L1005*100</f>
        <v>98.68724394649124</v>
      </c>
      <c r="M1008" s="23"/>
      <c r="N1008" s="74">
        <f>N1006/N1005*100</f>
        <v>99.45089757127772</v>
      </c>
      <c r="O1008" s="74"/>
      <c r="P1008" s="23"/>
      <c r="Q1008" s="23">
        <f>Q1006/Q1005*100</f>
        <v>98.73688835191388</v>
      </c>
      <c r="R1008" s="23"/>
      <c r="S1008" s="74"/>
      <c r="T1008" s="74"/>
      <c r="U1008" s="74"/>
      <c r="V1008" s="23"/>
      <c r="W1008" s="23">
        <f>W1006/W1005*100</f>
        <v>98.73688835191388</v>
      </c>
      <c r="X1008" s="23"/>
      <c r="Y1008" s="23"/>
      <c r="Z1008" s="4"/>
    </row>
    <row r="1009" spans="1:26" ht="23.25">
      <c r="A1009" s="4"/>
      <c r="B1009" s="51"/>
      <c r="C1009" s="51"/>
      <c r="D1009" s="51"/>
      <c r="E1009" s="51"/>
      <c r="F1009" s="51"/>
      <c r="G1009" s="51"/>
      <c r="H1009" s="51"/>
      <c r="I1009" s="64"/>
      <c r="J1009" s="53"/>
      <c r="K1009" s="54"/>
      <c r="L1009" s="74"/>
      <c r="M1009" s="23"/>
      <c r="N1009" s="74"/>
      <c r="O1009" s="74"/>
      <c r="P1009" s="23"/>
      <c r="Q1009" s="23"/>
      <c r="R1009" s="23"/>
      <c r="S1009" s="74"/>
      <c r="T1009" s="74"/>
      <c r="U1009" s="74"/>
      <c r="V1009" s="23"/>
      <c r="W1009" s="23"/>
      <c r="X1009" s="23"/>
      <c r="Y1009" s="23"/>
      <c r="Z1009" s="4"/>
    </row>
    <row r="1010" spans="1:26" ht="23.25">
      <c r="A1010" s="4"/>
      <c r="B1010" s="51"/>
      <c r="C1010" s="51"/>
      <c r="D1010" s="51"/>
      <c r="E1010" s="51"/>
      <c r="F1010" s="51"/>
      <c r="G1010" s="51"/>
      <c r="H1010" s="51" t="s">
        <v>135</v>
      </c>
      <c r="I1010" s="64"/>
      <c r="J1010" s="53" t="s">
        <v>211</v>
      </c>
      <c r="K1010" s="54"/>
      <c r="L1010" s="74"/>
      <c r="M1010" s="23"/>
      <c r="N1010" s="74"/>
      <c r="O1010" s="74"/>
      <c r="P1010" s="23"/>
      <c r="Q1010" s="23"/>
      <c r="R1010" s="23"/>
      <c r="S1010" s="74"/>
      <c r="T1010" s="74"/>
      <c r="U1010" s="74"/>
      <c r="V1010" s="23"/>
      <c r="W1010" s="23"/>
      <c r="X1010" s="23"/>
      <c r="Y1010" s="23"/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4"/>
      <c r="J1011" s="53" t="s">
        <v>212</v>
      </c>
      <c r="K1011" s="54"/>
      <c r="L1011" s="74"/>
      <c r="M1011" s="23"/>
      <c r="N1011" s="74"/>
      <c r="O1011" s="74"/>
      <c r="P1011" s="23"/>
      <c r="Q1011" s="23"/>
      <c r="R1011" s="23"/>
      <c r="S1011" s="74"/>
      <c r="T1011" s="74"/>
      <c r="U1011" s="74"/>
      <c r="V1011" s="23"/>
      <c r="W1011" s="23"/>
      <c r="X1011" s="23"/>
      <c r="Y1011" s="23"/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4"/>
      <c r="J1012" s="53" t="s">
        <v>52</v>
      </c>
      <c r="K1012" s="54"/>
      <c r="L1012" s="74">
        <v>6184.9</v>
      </c>
      <c r="M1012" s="23"/>
      <c r="N1012" s="74">
        <v>5700</v>
      </c>
      <c r="O1012" s="74"/>
      <c r="P1012" s="23"/>
      <c r="Q1012" s="23">
        <f>SUM(L1012:P1012)</f>
        <v>11884.9</v>
      </c>
      <c r="R1012" s="23"/>
      <c r="S1012" s="74"/>
      <c r="T1012" s="74"/>
      <c r="U1012" s="74"/>
      <c r="V1012" s="23">
        <f>SUM(R1012:U1012)</f>
        <v>0</v>
      </c>
      <c r="W1012" s="23">
        <f>Q1012+V1012</f>
        <v>11884.9</v>
      </c>
      <c r="X1012" s="23">
        <f>Q1012/W1012*100</f>
        <v>100</v>
      </c>
      <c r="Y1012" s="23">
        <f>V1012/W1012*100</f>
        <v>0</v>
      </c>
      <c r="Z1012" s="4"/>
    </row>
    <row r="1013" spans="1:26" ht="23.25">
      <c r="A1013" s="4"/>
      <c r="B1013" s="57"/>
      <c r="C1013" s="58"/>
      <c r="D1013" s="58"/>
      <c r="E1013" s="58"/>
      <c r="F1013" s="58"/>
      <c r="G1013" s="58"/>
      <c r="H1013" s="58"/>
      <c r="I1013" s="53"/>
      <c r="J1013" s="53" t="s">
        <v>53</v>
      </c>
      <c r="K1013" s="54"/>
      <c r="L1013" s="21">
        <v>9336.6</v>
      </c>
      <c r="M1013" s="21"/>
      <c r="N1013" s="21">
        <v>6227.1</v>
      </c>
      <c r="O1013" s="21"/>
      <c r="P1013" s="21"/>
      <c r="Q1013" s="21">
        <f>SUM(L1013:P1013)</f>
        <v>15563.7</v>
      </c>
      <c r="R1013" s="21"/>
      <c r="S1013" s="21"/>
      <c r="T1013" s="21"/>
      <c r="U1013" s="21"/>
      <c r="V1013" s="21">
        <f>SUM(R1013:U1013)</f>
        <v>0</v>
      </c>
      <c r="W1013" s="21">
        <f>Q1013+V1013</f>
        <v>15563.7</v>
      </c>
      <c r="X1013" s="21">
        <f>Q1013/W1013*100</f>
        <v>100</v>
      </c>
      <c r="Y1013" s="21">
        <f>V1013/W1013*100</f>
        <v>0</v>
      </c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4"/>
      <c r="J1014" s="53" t="s">
        <v>54</v>
      </c>
      <c r="K1014" s="54"/>
      <c r="L1014" s="74">
        <v>9241.1</v>
      </c>
      <c r="M1014" s="23"/>
      <c r="N1014" s="74">
        <v>6201.1</v>
      </c>
      <c r="O1014" s="74"/>
      <c r="P1014" s="23"/>
      <c r="Q1014" s="23">
        <f>SUM(L1014:P1014)</f>
        <v>15442.2</v>
      </c>
      <c r="R1014" s="23"/>
      <c r="S1014" s="74"/>
      <c r="T1014" s="74"/>
      <c r="U1014" s="74"/>
      <c r="V1014" s="23">
        <f>SUM(R1014:U1014)</f>
        <v>0</v>
      </c>
      <c r="W1014" s="23">
        <f>Q1014+V1014</f>
        <v>15442.2</v>
      </c>
      <c r="X1014" s="23">
        <f>Q1014/W1014*100</f>
        <v>100</v>
      </c>
      <c r="Y1014" s="23">
        <f>V1014/W1014*100</f>
        <v>0</v>
      </c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/>
      <c r="I1015" s="64"/>
      <c r="J1015" s="53" t="s">
        <v>55</v>
      </c>
      <c r="K1015" s="54"/>
      <c r="L1015" s="74">
        <f>L1014/L1012*100</f>
        <v>149.41389513169173</v>
      </c>
      <c r="M1015" s="23"/>
      <c r="N1015" s="74">
        <f>N1014/N1012*100</f>
        <v>108.79122807017545</v>
      </c>
      <c r="O1015" s="74"/>
      <c r="P1015" s="23"/>
      <c r="Q1015" s="23">
        <f>Q1014/Q1012*100</f>
        <v>129.9312573096955</v>
      </c>
      <c r="R1015" s="23"/>
      <c r="S1015" s="74"/>
      <c r="T1015" s="74"/>
      <c r="U1015" s="74"/>
      <c r="V1015" s="23"/>
      <c r="W1015" s="23">
        <f>W1014/W1012*100</f>
        <v>129.9312573096955</v>
      </c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4"/>
      <c r="J1016" s="53" t="s">
        <v>56</v>
      </c>
      <c r="K1016" s="54"/>
      <c r="L1016" s="74">
        <f>L1014/L1013*100</f>
        <v>98.97714371398581</v>
      </c>
      <c r="M1016" s="23"/>
      <c r="N1016" s="74">
        <f>N1014/N1013*100</f>
        <v>99.58247017070546</v>
      </c>
      <c r="O1016" s="74"/>
      <c r="P1016" s="23"/>
      <c r="Q1016" s="23">
        <f>Q1014/Q1013*100</f>
        <v>99.21933730411149</v>
      </c>
      <c r="R1016" s="23"/>
      <c r="S1016" s="74"/>
      <c r="T1016" s="74"/>
      <c r="U1016" s="74"/>
      <c r="V1016" s="23"/>
      <c r="W1016" s="23">
        <f>W1014/W1013*100</f>
        <v>99.21933730411149</v>
      </c>
      <c r="X1016" s="23"/>
      <c r="Y1016" s="23"/>
      <c r="Z1016" s="4"/>
    </row>
    <row r="1017" spans="1:26" ht="23.25">
      <c r="A1017" s="4"/>
      <c r="B1017" s="51"/>
      <c r="C1017" s="51"/>
      <c r="D1017" s="51"/>
      <c r="E1017" s="51"/>
      <c r="F1017" s="51"/>
      <c r="G1017" s="51"/>
      <c r="H1017" s="51"/>
      <c r="I1017" s="64"/>
      <c r="J1017" s="53"/>
      <c r="K1017" s="54"/>
      <c r="L1017" s="74"/>
      <c r="M1017" s="23"/>
      <c r="N1017" s="74"/>
      <c r="O1017" s="74"/>
      <c r="P1017" s="23"/>
      <c r="Q1017" s="23"/>
      <c r="R1017" s="23"/>
      <c r="S1017" s="74"/>
      <c r="T1017" s="74"/>
      <c r="U1017" s="74"/>
      <c r="V1017" s="23"/>
      <c r="W1017" s="23"/>
      <c r="X1017" s="23"/>
      <c r="Y1017" s="23"/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 t="s">
        <v>138</v>
      </c>
      <c r="I1018" s="64"/>
      <c r="J1018" s="53" t="s">
        <v>213</v>
      </c>
      <c r="K1018" s="54"/>
      <c r="L1018" s="74"/>
      <c r="M1018" s="23"/>
      <c r="N1018" s="74"/>
      <c r="O1018" s="74"/>
      <c r="P1018" s="23"/>
      <c r="Q1018" s="23"/>
      <c r="R1018" s="23"/>
      <c r="S1018" s="74"/>
      <c r="T1018" s="74"/>
      <c r="U1018" s="74"/>
      <c r="V1018" s="23"/>
      <c r="W1018" s="23"/>
      <c r="X1018" s="23"/>
      <c r="Y1018" s="23"/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4"/>
      <c r="J1019" s="53" t="s">
        <v>140</v>
      </c>
      <c r="K1019" s="54"/>
      <c r="L1019" s="74"/>
      <c r="M1019" s="23"/>
      <c r="N1019" s="74"/>
      <c r="O1019" s="74"/>
      <c r="P1019" s="23"/>
      <c r="Q1019" s="23"/>
      <c r="R1019" s="23"/>
      <c r="S1019" s="74"/>
      <c r="T1019" s="74"/>
      <c r="U1019" s="74"/>
      <c r="V1019" s="23"/>
      <c r="W1019" s="23"/>
      <c r="X1019" s="23"/>
      <c r="Y1019" s="23"/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4"/>
      <c r="J1020" s="53" t="s">
        <v>52</v>
      </c>
      <c r="K1020" s="54"/>
      <c r="L1020" s="74">
        <v>13064.6</v>
      </c>
      <c r="M1020" s="23"/>
      <c r="N1020" s="74">
        <v>3295</v>
      </c>
      <c r="O1020" s="74"/>
      <c r="P1020" s="23"/>
      <c r="Q1020" s="23">
        <f>SUM(L1020:P1020)</f>
        <v>16359.6</v>
      </c>
      <c r="R1020" s="23"/>
      <c r="S1020" s="74"/>
      <c r="T1020" s="74"/>
      <c r="U1020" s="74"/>
      <c r="V1020" s="23">
        <f>SUM(R1020:U1020)</f>
        <v>0</v>
      </c>
      <c r="W1020" s="23">
        <f>Q1020+V1020</f>
        <v>16359.6</v>
      </c>
      <c r="X1020" s="23">
        <f>Q1020/W1020*100</f>
        <v>100</v>
      </c>
      <c r="Y1020" s="23">
        <f>V1020/W1020*100</f>
        <v>0</v>
      </c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4"/>
      <c r="J1021" s="53" t="s">
        <v>53</v>
      </c>
      <c r="K1021" s="54"/>
      <c r="L1021" s="74">
        <v>17278.1</v>
      </c>
      <c r="M1021" s="23"/>
      <c r="N1021" s="74">
        <v>2731.2</v>
      </c>
      <c r="O1021" s="74"/>
      <c r="P1021" s="23"/>
      <c r="Q1021" s="23">
        <f>SUM(L1021:P1021)</f>
        <v>20009.3</v>
      </c>
      <c r="R1021" s="23"/>
      <c r="S1021" s="74"/>
      <c r="T1021" s="74"/>
      <c r="U1021" s="74"/>
      <c r="V1021" s="23">
        <f>SUM(R1021:U1021)</f>
        <v>0</v>
      </c>
      <c r="W1021" s="23">
        <f>Q1021+V1021</f>
        <v>20009.3</v>
      </c>
      <c r="X1021" s="23">
        <f>Q1021/W1021*100</f>
        <v>100</v>
      </c>
      <c r="Y1021" s="23">
        <f>V1021/W1021*100</f>
        <v>0</v>
      </c>
      <c r="Z1021" s="4"/>
    </row>
    <row r="1022" spans="1:26" ht="23.25">
      <c r="A1022" s="4"/>
      <c r="B1022" s="57"/>
      <c r="C1022" s="58"/>
      <c r="D1022" s="58"/>
      <c r="E1022" s="58"/>
      <c r="F1022" s="58"/>
      <c r="G1022" s="58"/>
      <c r="H1022" s="58"/>
      <c r="I1022" s="53"/>
      <c r="J1022" s="53" t="s">
        <v>54</v>
      </c>
      <c r="K1022" s="54"/>
      <c r="L1022" s="21">
        <v>17041.6</v>
      </c>
      <c r="M1022" s="21"/>
      <c r="N1022" s="21">
        <v>2706.1</v>
      </c>
      <c r="O1022" s="21"/>
      <c r="P1022" s="21"/>
      <c r="Q1022" s="21">
        <f>SUM(L1022:P1022)</f>
        <v>19747.699999999997</v>
      </c>
      <c r="R1022" s="21"/>
      <c r="S1022" s="21"/>
      <c r="T1022" s="21"/>
      <c r="U1022" s="21"/>
      <c r="V1022" s="21">
        <f>SUM(R1022:U1022)</f>
        <v>0</v>
      </c>
      <c r="W1022" s="21">
        <f>Q1022+V1022</f>
        <v>19747.699999999997</v>
      </c>
      <c r="X1022" s="21">
        <f>Q1022/W1022*100</f>
        <v>100</v>
      </c>
      <c r="Y1022" s="21">
        <f>V1022/W1022*100</f>
        <v>0</v>
      </c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/>
      <c r="I1023" s="64"/>
      <c r="J1023" s="53" t="s">
        <v>55</v>
      </c>
      <c r="K1023" s="54"/>
      <c r="L1023" s="74">
        <f>L1022/L1020*100</f>
        <v>130.44103914394623</v>
      </c>
      <c r="M1023" s="23"/>
      <c r="N1023" s="74">
        <f>N1022/N1020*100</f>
        <v>82.12746585735964</v>
      </c>
      <c r="O1023" s="74"/>
      <c r="P1023" s="23"/>
      <c r="Q1023" s="23">
        <f>Q1022/Q1020*100</f>
        <v>120.71016406269099</v>
      </c>
      <c r="R1023" s="23"/>
      <c r="S1023" s="74"/>
      <c r="T1023" s="74"/>
      <c r="U1023" s="74"/>
      <c r="V1023" s="23"/>
      <c r="W1023" s="23">
        <f>W1022/W1020*100</f>
        <v>120.71016406269099</v>
      </c>
      <c r="X1023" s="23"/>
      <c r="Y1023" s="23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/>
      <c r="I1024" s="64"/>
      <c r="J1024" s="53" t="s">
        <v>56</v>
      </c>
      <c r="K1024" s="54"/>
      <c r="L1024" s="74">
        <f>L1022/L1021*100</f>
        <v>98.63121523778656</v>
      </c>
      <c r="M1024" s="23"/>
      <c r="N1024" s="74">
        <f>N1022/N1021*100</f>
        <v>99.08099004100762</v>
      </c>
      <c r="O1024" s="74"/>
      <c r="P1024" s="23"/>
      <c r="Q1024" s="23">
        <f>Q1022/Q1021*100</f>
        <v>98.69260793730913</v>
      </c>
      <c r="R1024" s="23"/>
      <c r="S1024" s="74"/>
      <c r="T1024" s="74"/>
      <c r="U1024" s="74"/>
      <c r="V1024" s="23"/>
      <c r="W1024" s="23">
        <f>W1022/W1021*100</f>
        <v>98.69260793730913</v>
      </c>
      <c r="X1024" s="23"/>
      <c r="Y1024" s="23"/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4"/>
      <c r="J1025" s="53"/>
      <c r="K1025" s="54"/>
      <c r="L1025" s="74"/>
      <c r="M1025" s="23"/>
      <c r="N1025" s="74"/>
      <c r="O1025" s="74"/>
      <c r="P1025" s="23"/>
      <c r="Q1025" s="23"/>
      <c r="R1025" s="23"/>
      <c r="S1025" s="74"/>
      <c r="T1025" s="74"/>
      <c r="U1025" s="74"/>
      <c r="V1025" s="23"/>
      <c r="W1025" s="23"/>
      <c r="X1025" s="23"/>
      <c r="Y1025" s="23"/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 t="s">
        <v>141</v>
      </c>
      <c r="I1026" s="64"/>
      <c r="J1026" s="53" t="s">
        <v>142</v>
      </c>
      <c r="K1026" s="54"/>
      <c r="L1026" s="74"/>
      <c r="M1026" s="23"/>
      <c r="N1026" s="74"/>
      <c r="O1026" s="74"/>
      <c r="P1026" s="23"/>
      <c r="Q1026" s="23"/>
      <c r="R1026" s="23"/>
      <c r="S1026" s="74"/>
      <c r="T1026" s="74"/>
      <c r="U1026" s="74"/>
      <c r="V1026" s="23"/>
      <c r="W1026" s="23"/>
      <c r="X1026" s="23"/>
      <c r="Y1026" s="23"/>
      <c r="Z1026" s="4"/>
    </row>
    <row r="1027" spans="1:26" ht="23.25">
      <c r="A1027" s="4"/>
      <c r="B1027" s="57"/>
      <c r="C1027" s="57"/>
      <c r="D1027" s="57"/>
      <c r="E1027" s="57"/>
      <c r="F1027" s="57"/>
      <c r="G1027" s="57"/>
      <c r="H1027" s="57"/>
      <c r="I1027" s="64"/>
      <c r="J1027" s="53" t="s">
        <v>52</v>
      </c>
      <c r="K1027" s="54"/>
      <c r="L1027" s="74">
        <v>9451.8</v>
      </c>
      <c r="M1027" s="23"/>
      <c r="N1027" s="74">
        <v>2000</v>
      </c>
      <c r="O1027" s="74"/>
      <c r="P1027" s="23"/>
      <c r="Q1027" s="23">
        <f>SUM(L1027:P1027)</f>
        <v>11451.8</v>
      </c>
      <c r="R1027" s="23"/>
      <c r="S1027" s="74"/>
      <c r="T1027" s="74"/>
      <c r="U1027" s="74"/>
      <c r="V1027" s="23">
        <f>SUM(R1027:U1027)</f>
        <v>0</v>
      </c>
      <c r="W1027" s="23">
        <f>Q1027+V1027</f>
        <v>11451.8</v>
      </c>
      <c r="X1027" s="23">
        <f>Q1027/W1027*100</f>
        <v>100</v>
      </c>
      <c r="Y1027" s="23">
        <f>V1027/W1027*100</f>
        <v>0</v>
      </c>
      <c r="Z1027" s="4"/>
    </row>
    <row r="1028" spans="1:26" ht="23.25">
      <c r="A1028" s="4"/>
      <c r="B1028" s="57"/>
      <c r="C1028" s="58"/>
      <c r="D1028" s="58"/>
      <c r="E1028" s="58"/>
      <c r="F1028" s="58"/>
      <c r="G1028" s="58"/>
      <c r="H1028" s="58"/>
      <c r="I1028" s="53"/>
      <c r="J1028" s="53" t="s">
        <v>53</v>
      </c>
      <c r="K1028" s="54"/>
      <c r="L1028" s="21">
        <v>12357.9</v>
      </c>
      <c r="M1028" s="21"/>
      <c r="N1028" s="21">
        <v>1598</v>
      </c>
      <c r="O1028" s="21"/>
      <c r="P1028" s="21"/>
      <c r="Q1028" s="21">
        <f>SUM(L1028:P1028)</f>
        <v>13955.9</v>
      </c>
      <c r="R1028" s="21"/>
      <c r="S1028" s="21"/>
      <c r="T1028" s="21"/>
      <c r="U1028" s="21"/>
      <c r="V1028" s="21">
        <f>SUM(R1028:U1028)</f>
        <v>0</v>
      </c>
      <c r="W1028" s="21">
        <f>Q1028+V1028</f>
        <v>13955.9</v>
      </c>
      <c r="X1028" s="21">
        <f>Q1028/W1028*100</f>
        <v>100</v>
      </c>
      <c r="Y1028" s="21">
        <f>V1028/W1028*100</f>
        <v>0</v>
      </c>
      <c r="Z1028" s="4"/>
    </row>
    <row r="1029" spans="1:26" ht="23.25">
      <c r="A1029" s="4"/>
      <c r="B1029" s="57"/>
      <c r="C1029" s="57"/>
      <c r="D1029" s="57"/>
      <c r="E1029" s="57"/>
      <c r="F1029" s="57"/>
      <c r="G1029" s="57"/>
      <c r="H1029" s="57"/>
      <c r="I1029" s="64"/>
      <c r="J1029" s="53" t="s">
        <v>54</v>
      </c>
      <c r="K1029" s="54"/>
      <c r="L1029" s="74">
        <v>12200</v>
      </c>
      <c r="M1029" s="23"/>
      <c r="N1029" s="74">
        <v>1596.6</v>
      </c>
      <c r="O1029" s="74"/>
      <c r="P1029" s="23"/>
      <c r="Q1029" s="23">
        <f>SUM(L1029:P1029)</f>
        <v>13796.6</v>
      </c>
      <c r="R1029" s="23"/>
      <c r="S1029" s="74"/>
      <c r="T1029" s="74"/>
      <c r="U1029" s="74"/>
      <c r="V1029" s="23">
        <f>SUM(R1029:U1029)</f>
        <v>0</v>
      </c>
      <c r="W1029" s="23">
        <f>Q1029+V1029</f>
        <v>13796.6</v>
      </c>
      <c r="X1029" s="23">
        <f>Q1029/W1029*100</f>
        <v>100</v>
      </c>
      <c r="Y1029" s="23">
        <f>V1029/W1029*100</f>
        <v>0</v>
      </c>
      <c r="Z1029" s="4"/>
    </row>
    <row r="1030" spans="1:26" ht="23.25">
      <c r="A1030" s="4"/>
      <c r="B1030" s="57"/>
      <c r="C1030" s="57"/>
      <c r="D1030" s="57"/>
      <c r="E1030" s="57"/>
      <c r="F1030" s="57"/>
      <c r="G1030" s="57"/>
      <c r="H1030" s="57"/>
      <c r="I1030" s="64"/>
      <c r="J1030" s="53" t="s">
        <v>55</v>
      </c>
      <c r="K1030" s="54"/>
      <c r="L1030" s="74">
        <f>L1029/L1027*100</f>
        <v>129.075943206585</v>
      </c>
      <c r="M1030" s="23"/>
      <c r="N1030" s="74">
        <f>N1029/N1027*100</f>
        <v>79.83</v>
      </c>
      <c r="O1030" s="74"/>
      <c r="P1030" s="23"/>
      <c r="Q1030" s="23">
        <f>Q1029/Q1027*100</f>
        <v>120.47538378246216</v>
      </c>
      <c r="R1030" s="23"/>
      <c r="S1030" s="74"/>
      <c r="T1030" s="74"/>
      <c r="U1030" s="74"/>
      <c r="V1030" s="23"/>
      <c r="W1030" s="23">
        <f>W1029/W1027*100</f>
        <v>120.47538378246216</v>
      </c>
      <c r="X1030" s="23"/>
      <c r="Y1030" s="23"/>
      <c r="Z1030" s="4"/>
    </row>
    <row r="1031" spans="1:26" ht="23.25">
      <c r="A1031" s="4"/>
      <c r="B1031" s="57"/>
      <c r="C1031" s="57"/>
      <c r="D1031" s="57"/>
      <c r="E1031" s="57"/>
      <c r="F1031" s="57"/>
      <c r="G1031" s="57"/>
      <c r="H1031" s="57"/>
      <c r="I1031" s="64"/>
      <c r="J1031" s="53" t="s">
        <v>56</v>
      </c>
      <c r="K1031" s="54"/>
      <c r="L1031" s="74">
        <f>L1029/L1028*100</f>
        <v>98.72227482015553</v>
      </c>
      <c r="M1031" s="23"/>
      <c r="N1031" s="74">
        <f>N1029/N1028*100</f>
        <v>99.91239048811013</v>
      </c>
      <c r="O1031" s="74"/>
      <c r="P1031" s="23"/>
      <c r="Q1031" s="23">
        <f>Q1029/Q1028*100</f>
        <v>98.85854728107826</v>
      </c>
      <c r="R1031" s="23"/>
      <c r="S1031" s="74"/>
      <c r="T1031" s="74"/>
      <c r="U1031" s="74"/>
      <c r="V1031" s="23"/>
      <c r="W1031" s="23">
        <f>W1029/W1028*100</f>
        <v>98.85854728107826</v>
      </c>
      <c r="X1031" s="23"/>
      <c r="Y1031" s="23"/>
      <c r="Z1031" s="4"/>
    </row>
    <row r="1032" spans="1:26" ht="23.25">
      <c r="A1032" s="4"/>
      <c r="B1032" s="57"/>
      <c r="C1032" s="57"/>
      <c r="D1032" s="57"/>
      <c r="E1032" s="57"/>
      <c r="F1032" s="57"/>
      <c r="G1032" s="57"/>
      <c r="H1032" s="57"/>
      <c r="I1032" s="64"/>
      <c r="J1032" s="53"/>
      <c r="K1032" s="54"/>
      <c r="L1032" s="74"/>
      <c r="M1032" s="23"/>
      <c r="N1032" s="74"/>
      <c r="O1032" s="74"/>
      <c r="P1032" s="23"/>
      <c r="Q1032" s="23"/>
      <c r="R1032" s="23"/>
      <c r="S1032" s="74"/>
      <c r="T1032" s="74"/>
      <c r="U1032" s="74"/>
      <c r="V1032" s="23"/>
      <c r="W1032" s="23"/>
      <c r="X1032" s="23"/>
      <c r="Y1032" s="23"/>
      <c r="Z1032" s="4"/>
    </row>
    <row r="1033" spans="1:26" ht="23.25">
      <c r="A1033" s="4"/>
      <c r="B1033" s="57"/>
      <c r="C1033" s="57"/>
      <c r="D1033" s="57"/>
      <c r="E1033" s="57"/>
      <c r="F1033" s="57" t="s">
        <v>67</v>
      </c>
      <c r="G1033" s="57"/>
      <c r="H1033" s="57"/>
      <c r="I1033" s="64"/>
      <c r="J1033" s="53" t="s">
        <v>214</v>
      </c>
      <c r="K1033" s="54"/>
      <c r="L1033" s="74"/>
      <c r="M1033" s="23"/>
      <c r="N1033" s="74"/>
      <c r="O1033" s="74"/>
      <c r="P1033" s="23"/>
      <c r="Q1033" s="23"/>
      <c r="R1033" s="23"/>
      <c r="S1033" s="74"/>
      <c r="T1033" s="74"/>
      <c r="U1033" s="74"/>
      <c r="V1033" s="23"/>
      <c r="W1033" s="23"/>
      <c r="X1033" s="23"/>
      <c r="Y1033" s="23"/>
      <c r="Z1033" s="4"/>
    </row>
    <row r="1034" spans="1:26" ht="23.25">
      <c r="A1034" s="4"/>
      <c r="B1034" s="57"/>
      <c r="C1034" s="57"/>
      <c r="D1034" s="57"/>
      <c r="E1034" s="57"/>
      <c r="F1034" s="57"/>
      <c r="G1034" s="57"/>
      <c r="H1034" s="57"/>
      <c r="I1034" s="64"/>
      <c r="J1034" s="53" t="s">
        <v>69</v>
      </c>
      <c r="K1034" s="54"/>
      <c r="L1034" s="74"/>
      <c r="M1034" s="23"/>
      <c r="N1034" s="74"/>
      <c r="O1034" s="74"/>
      <c r="P1034" s="23"/>
      <c r="Q1034" s="23"/>
      <c r="R1034" s="23"/>
      <c r="S1034" s="74"/>
      <c r="T1034" s="74"/>
      <c r="U1034" s="74"/>
      <c r="V1034" s="23"/>
      <c r="W1034" s="23"/>
      <c r="X1034" s="23"/>
      <c r="Y1034" s="23"/>
      <c r="Z1034" s="4"/>
    </row>
    <row r="1035" spans="1:26" ht="23.25">
      <c r="A1035" s="4"/>
      <c r="B1035" s="65"/>
      <c r="C1035" s="65"/>
      <c r="D1035" s="65"/>
      <c r="E1035" s="65"/>
      <c r="F1035" s="65"/>
      <c r="G1035" s="65"/>
      <c r="H1035" s="65"/>
      <c r="I1035" s="66"/>
      <c r="J1035" s="62"/>
      <c r="K1035" s="63"/>
      <c r="L1035" s="75"/>
      <c r="M1035" s="76"/>
      <c r="N1035" s="75"/>
      <c r="O1035" s="75"/>
      <c r="P1035" s="76"/>
      <c r="Q1035" s="76"/>
      <c r="R1035" s="76"/>
      <c r="S1035" s="75"/>
      <c r="T1035" s="75"/>
      <c r="U1035" s="75"/>
      <c r="V1035" s="76"/>
      <c r="W1035" s="76"/>
      <c r="X1035" s="76"/>
      <c r="Y1035" s="76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251</v>
      </c>
      <c r="Z1037" s="4"/>
    </row>
    <row r="1038" spans="1:26" ht="23.25">
      <c r="A1038" s="4"/>
      <c r="B1038" s="67" t="s">
        <v>41</v>
      </c>
      <c r="C1038" s="68"/>
      <c r="D1038" s="68"/>
      <c r="E1038" s="68"/>
      <c r="F1038" s="68"/>
      <c r="G1038" s="68"/>
      <c r="H1038" s="69"/>
      <c r="I1038" s="10"/>
      <c r="J1038" s="11"/>
      <c r="K1038" s="12"/>
      <c r="L1038" s="13" t="s">
        <v>2</v>
      </c>
      <c r="M1038" s="13"/>
      <c r="N1038" s="13"/>
      <c r="O1038" s="13"/>
      <c r="P1038" s="13"/>
      <c r="Q1038" s="13"/>
      <c r="R1038" s="14" t="s">
        <v>3</v>
      </c>
      <c r="S1038" s="13"/>
      <c r="T1038" s="13"/>
      <c r="U1038" s="13"/>
      <c r="V1038" s="15"/>
      <c r="W1038" s="13" t="s">
        <v>43</v>
      </c>
      <c r="X1038" s="13"/>
      <c r="Y1038" s="16"/>
      <c r="Z1038" s="4"/>
    </row>
    <row r="1039" spans="1:26" ht="23.25">
      <c r="A1039" s="4"/>
      <c r="B1039" s="17" t="s">
        <v>42</v>
      </c>
      <c r="C1039" s="18"/>
      <c r="D1039" s="18"/>
      <c r="E1039" s="18"/>
      <c r="F1039" s="18"/>
      <c r="G1039" s="18"/>
      <c r="H1039" s="70"/>
      <c r="I1039" s="19"/>
      <c r="J1039" s="20"/>
      <c r="K1039" s="21"/>
      <c r="L1039" s="22"/>
      <c r="M1039" s="23"/>
      <c r="N1039" s="24"/>
      <c r="O1039" s="25" t="s">
        <v>4</v>
      </c>
      <c r="P1039" s="26"/>
      <c r="Q1039" s="27"/>
      <c r="R1039" s="28" t="s">
        <v>4</v>
      </c>
      <c r="S1039" s="24"/>
      <c r="T1039" s="22"/>
      <c r="U1039" s="29"/>
      <c r="V1039" s="27"/>
      <c r="W1039" s="27"/>
      <c r="X1039" s="30" t="s">
        <v>5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6</v>
      </c>
      <c r="K1040" s="21"/>
      <c r="L1040" s="34" t="s">
        <v>7</v>
      </c>
      <c r="M1040" s="35" t="s">
        <v>8</v>
      </c>
      <c r="N1040" s="36" t="s">
        <v>7</v>
      </c>
      <c r="O1040" s="34" t="s">
        <v>9</v>
      </c>
      <c r="P1040" s="26" t="s">
        <v>10</v>
      </c>
      <c r="Q1040" s="23"/>
      <c r="R1040" s="37" t="s">
        <v>9</v>
      </c>
      <c r="S1040" s="35" t="s">
        <v>11</v>
      </c>
      <c r="T1040" s="34" t="s">
        <v>12</v>
      </c>
      <c r="U1040" s="29" t="s">
        <v>13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32</v>
      </c>
      <c r="C1041" s="38" t="s">
        <v>33</v>
      </c>
      <c r="D1041" s="38" t="s">
        <v>34</v>
      </c>
      <c r="E1041" s="38" t="s">
        <v>35</v>
      </c>
      <c r="F1041" s="38" t="s">
        <v>36</v>
      </c>
      <c r="G1041" s="38" t="s">
        <v>37</v>
      </c>
      <c r="H1041" s="38" t="s">
        <v>40</v>
      </c>
      <c r="I1041" s="19"/>
      <c r="J1041" s="39"/>
      <c r="K1041" s="21"/>
      <c r="L1041" s="34" t="s">
        <v>14</v>
      </c>
      <c r="M1041" s="35" t="s">
        <v>15</v>
      </c>
      <c r="N1041" s="36" t="s">
        <v>16</v>
      </c>
      <c r="O1041" s="34" t="s">
        <v>17</v>
      </c>
      <c r="P1041" s="26" t="s">
        <v>18</v>
      </c>
      <c r="Q1041" s="35" t="s">
        <v>19</v>
      </c>
      <c r="R1041" s="37" t="s">
        <v>17</v>
      </c>
      <c r="S1041" s="35" t="s">
        <v>20</v>
      </c>
      <c r="T1041" s="34" t="s">
        <v>21</v>
      </c>
      <c r="U1041" s="29" t="s">
        <v>22</v>
      </c>
      <c r="V1041" s="26" t="s">
        <v>19</v>
      </c>
      <c r="W1041" s="26" t="s">
        <v>23</v>
      </c>
      <c r="X1041" s="26" t="s">
        <v>24</v>
      </c>
      <c r="Y1041" s="35" t="s">
        <v>25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26</v>
      </c>
      <c r="P1042" s="47"/>
      <c r="Q1042" s="48"/>
      <c r="R1042" s="49" t="s">
        <v>26</v>
      </c>
      <c r="S1042" s="44" t="s">
        <v>27</v>
      </c>
      <c r="T1042" s="43"/>
      <c r="U1042" s="50" t="s">
        <v>28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4"/>
      <c r="J1043" s="53"/>
      <c r="K1043" s="54"/>
      <c r="L1043" s="22"/>
      <c r="M1043" s="23"/>
      <c r="N1043" s="24"/>
      <c r="O1043" s="3"/>
      <c r="P1043" s="27"/>
      <c r="Q1043" s="27"/>
      <c r="R1043" s="23"/>
      <c r="S1043" s="24"/>
      <c r="T1043" s="22"/>
      <c r="U1043" s="73"/>
      <c r="V1043" s="27"/>
      <c r="W1043" s="27"/>
      <c r="X1043" s="27"/>
      <c r="Y1043" s="23"/>
      <c r="Z1043" s="4"/>
    </row>
    <row r="1044" spans="1:26" ht="23.25">
      <c r="A1044" s="4"/>
      <c r="B1044" s="51" t="s">
        <v>164</v>
      </c>
      <c r="C1044" s="51" t="s">
        <v>167</v>
      </c>
      <c r="D1044" s="51" t="s">
        <v>89</v>
      </c>
      <c r="E1044" s="51"/>
      <c r="F1044" s="51" t="s">
        <v>67</v>
      </c>
      <c r="G1044" s="51"/>
      <c r="H1044" s="51"/>
      <c r="I1044" s="64"/>
      <c r="J1044" s="55" t="s">
        <v>52</v>
      </c>
      <c r="K1044" s="56"/>
      <c r="L1044" s="74">
        <f>L1051</f>
        <v>276838.1</v>
      </c>
      <c r="M1044" s="74">
        <f aca="true" t="shared" si="97" ref="M1044:P1046">M1051</f>
        <v>13753.900000000001</v>
      </c>
      <c r="N1044" s="74">
        <f t="shared" si="97"/>
        <v>146746.4</v>
      </c>
      <c r="O1044" s="74">
        <f t="shared" si="97"/>
        <v>101310.79999999999</v>
      </c>
      <c r="P1044" s="74">
        <f t="shared" si="97"/>
        <v>0</v>
      </c>
      <c r="Q1044" s="74">
        <f>SUM(L1044:P1044)</f>
        <v>538649.2</v>
      </c>
      <c r="R1044" s="74">
        <f aca="true" t="shared" si="98" ref="R1044:U1046">R1051</f>
        <v>25908.3</v>
      </c>
      <c r="S1044" s="74">
        <f t="shared" si="98"/>
        <v>14831</v>
      </c>
      <c r="T1044" s="74">
        <f t="shared" si="98"/>
        <v>19748.7</v>
      </c>
      <c r="U1044" s="77">
        <f t="shared" si="98"/>
        <v>0</v>
      </c>
      <c r="V1044" s="23">
        <f>SUM(R1044:U1044)</f>
        <v>60488</v>
      </c>
      <c r="W1044" s="23">
        <f>Q1044+V1044</f>
        <v>599137.2</v>
      </c>
      <c r="X1044" s="23">
        <f>Q1044/W1044*100</f>
        <v>89.90414883268807</v>
      </c>
      <c r="Y1044" s="23">
        <f>V1044/W1044*100</f>
        <v>10.095851167311928</v>
      </c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4"/>
      <c r="J1045" s="55" t="s">
        <v>53</v>
      </c>
      <c r="K1045" s="56"/>
      <c r="L1045" s="74">
        <f>L1052</f>
        <v>355457.4</v>
      </c>
      <c r="M1045" s="74">
        <f t="shared" si="97"/>
        <v>14190</v>
      </c>
      <c r="N1045" s="74">
        <f t="shared" si="97"/>
        <v>122138.8</v>
      </c>
      <c r="O1045" s="74">
        <f t="shared" si="97"/>
        <v>112964.8</v>
      </c>
      <c r="P1045" s="74">
        <f t="shared" si="97"/>
        <v>0</v>
      </c>
      <c r="Q1045" s="74">
        <f>SUM(L1045:P1045)</f>
        <v>604751</v>
      </c>
      <c r="R1045" s="74">
        <f t="shared" si="98"/>
        <v>26943.499999999996</v>
      </c>
      <c r="S1045" s="74">
        <f t="shared" si="98"/>
        <v>22311.300000000003</v>
      </c>
      <c r="T1045" s="74">
        <f t="shared" si="98"/>
        <v>18715.9</v>
      </c>
      <c r="U1045" s="74">
        <f t="shared" si="98"/>
        <v>0</v>
      </c>
      <c r="V1045" s="23">
        <f>SUM(R1045:U1045)</f>
        <v>67970.70000000001</v>
      </c>
      <c r="W1045" s="23">
        <f>Q1045+V1045</f>
        <v>672721.7</v>
      </c>
      <c r="X1045" s="23">
        <f>Q1045/W1045*100</f>
        <v>89.89616359930118</v>
      </c>
      <c r="Y1045" s="23">
        <f>V1045/W1045*100</f>
        <v>10.103836400698835</v>
      </c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4"/>
      <c r="J1046" s="53" t="s">
        <v>54</v>
      </c>
      <c r="K1046" s="54"/>
      <c r="L1046" s="74">
        <f>L1053</f>
        <v>349847.1</v>
      </c>
      <c r="M1046" s="74">
        <f t="shared" si="97"/>
        <v>12778.900000000001</v>
      </c>
      <c r="N1046" s="74">
        <f t="shared" si="97"/>
        <v>112072.4</v>
      </c>
      <c r="O1046" s="74">
        <f t="shared" si="97"/>
        <v>112314.40000000001</v>
      </c>
      <c r="P1046" s="74">
        <f t="shared" si="97"/>
        <v>0</v>
      </c>
      <c r="Q1046" s="23">
        <f>SUM(L1046:P1046)</f>
        <v>587012.8</v>
      </c>
      <c r="R1046" s="74">
        <f t="shared" si="98"/>
        <v>25215.8</v>
      </c>
      <c r="S1046" s="74">
        <f t="shared" si="98"/>
        <v>18834.7</v>
      </c>
      <c r="T1046" s="74">
        <f t="shared" si="98"/>
        <v>18373.4</v>
      </c>
      <c r="U1046" s="74">
        <f t="shared" si="98"/>
        <v>0</v>
      </c>
      <c r="V1046" s="23">
        <f>SUM(R1046:U1046)</f>
        <v>62423.9</v>
      </c>
      <c r="W1046" s="23">
        <f>Q1046+V1046</f>
        <v>649436.7000000001</v>
      </c>
      <c r="X1046" s="23">
        <f>Q1046/W1046*100</f>
        <v>90.38799316392189</v>
      </c>
      <c r="Y1046" s="23">
        <f>V1046/W1046*100</f>
        <v>9.612006836078097</v>
      </c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/>
      <c r="I1047" s="64"/>
      <c r="J1047" s="53" t="s">
        <v>55</v>
      </c>
      <c r="K1047" s="54"/>
      <c r="L1047" s="74">
        <f aca="true" t="shared" si="99" ref="L1047:W1047">L1046/L1044*100</f>
        <v>126.37245379158432</v>
      </c>
      <c r="M1047" s="23">
        <f t="shared" si="99"/>
        <v>92.91110157846138</v>
      </c>
      <c r="N1047" s="74">
        <f t="shared" si="99"/>
        <v>76.37148168541103</v>
      </c>
      <c r="O1047" s="74">
        <f t="shared" si="99"/>
        <v>110.86123098425836</v>
      </c>
      <c r="P1047" s="23"/>
      <c r="Q1047" s="23">
        <f t="shared" si="99"/>
        <v>108.97868222954756</v>
      </c>
      <c r="R1047" s="23">
        <f t="shared" si="99"/>
        <v>97.32711138901433</v>
      </c>
      <c r="S1047" s="74">
        <f t="shared" si="99"/>
        <v>126.99548243543927</v>
      </c>
      <c r="T1047" s="74">
        <f t="shared" si="99"/>
        <v>93.0359973061518</v>
      </c>
      <c r="U1047" s="74"/>
      <c r="V1047" s="23">
        <f t="shared" si="99"/>
        <v>103.20046951461448</v>
      </c>
      <c r="W1047" s="23">
        <f t="shared" si="99"/>
        <v>108.39532247371721</v>
      </c>
      <c r="X1047" s="23"/>
      <c r="Y1047" s="23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4"/>
      <c r="J1048" s="53" t="s">
        <v>56</v>
      </c>
      <c r="K1048" s="54"/>
      <c r="L1048" s="74">
        <f>L1046/L1045*100</f>
        <v>98.42166740655841</v>
      </c>
      <c r="M1048" s="23">
        <f>M1046/M1045*100</f>
        <v>90.0556730091614</v>
      </c>
      <c r="N1048" s="74">
        <f aca="true" t="shared" si="100" ref="N1048:W1048">N1046/N1045*100</f>
        <v>91.75822916223181</v>
      </c>
      <c r="O1048" s="74">
        <f t="shared" si="100"/>
        <v>99.42424542866452</v>
      </c>
      <c r="P1048" s="23"/>
      <c r="Q1048" s="23">
        <f t="shared" si="100"/>
        <v>97.06685892210183</v>
      </c>
      <c r="R1048" s="23">
        <f t="shared" si="100"/>
        <v>93.58769276448866</v>
      </c>
      <c r="S1048" s="74">
        <f t="shared" si="100"/>
        <v>84.4177614034144</v>
      </c>
      <c r="T1048" s="74">
        <f t="shared" si="100"/>
        <v>98.17000518275904</v>
      </c>
      <c r="U1048" s="74"/>
      <c r="V1048" s="23">
        <f t="shared" si="100"/>
        <v>91.83942492868249</v>
      </c>
      <c r="W1048" s="23">
        <f t="shared" si="100"/>
        <v>96.53868754345224</v>
      </c>
      <c r="X1048" s="23"/>
      <c r="Y1048" s="23"/>
      <c r="Z1048" s="4"/>
    </row>
    <row r="1049" spans="1:26" ht="23.25">
      <c r="A1049" s="4"/>
      <c r="B1049" s="51"/>
      <c r="C1049" s="51"/>
      <c r="D1049" s="51"/>
      <c r="E1049" s="51"/>
      <c r="F1049" s="51"/>
      <c r="G1049" s="51"/>
      <c r="H1049" s="51"/>
      <c r="I1049" s="64"/>
      <c r="J1049" s="53"/>
      <c r="K1049" s="54"/>
      <c r="L1049" s="74"/>
      <c r="M1049" s="23"/>
      <c r="N1049" s="74"/>
      <c r="O1049" s="74"/>
      <c r="P1049" s="23"/>
      <c r="Q1049" s="23"/>
      <c r="R1049" s="23"/>
      <c r="S1049" s="74"/>
      <c r="T1049" s="74"/>
      <c r="U1049" s="74"/>
      <c r="V1049" s="23"/>
      <c r="W1049" s="23"/>
      <c r="X1049" s="23"/>
      <c r="Y1049" s="23"/>
      <c r="Z1049" s="4"/>
    </row>
    <row r="1050" spans="1:26" ht="23.25">
      <c r="A1050" s="4"/>
      <c r="B1050" s="51"/>
      <c r="C1050" s="51"/>
      <c r="D1050" s="51"/>
      <c r="E1050" s="51"/>
      <c r="F1050" s="51"/>
      <c r="G1050" s="51" t="s">
        <v>63</v>
      </c>
      <c r="H1050" s="51"/>
      <c r="I1050" s="64"/>
      <c r="J1050" s="53" t="s">
        <v>64</v>
      </c>
      <c r="K1050" s="54"/>
      <c r="L1050" s="74"/>
      <c r="M1050" s="23"/>
      <c r="N1050" s="74"/>
      <c r="O1050" s="74"/>
      <c r="P1050" s="23"/>
      <c r="Q1050" s="23"/>
      <c r="R1050" s="23"/>
      <c r="S1050" s="74"/>
      <c r="T1050" s="74"/>
      <c r="U1050" s="74"/>
      <c r="V1050" s="23"/>
      <c r="W1050" s="23"/>
      <c r="X1050" s="23"/>
      <c r="Y1050" s="23"/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4"/>
      <c r="J1051" s="53" t="s">
        <v>52</v>
      </c>
      <c r="K1051" s="54"/>
      <c r="L1051" s="74">
        <f>L1058+L1065+L1072+L1079+L1095+L1103+L1111+L1119+L1135+L1142+L1149+L1156</f>
        <v>276838.1</v>
      </c>
      <c r="M1051" s="23">
        <f>M1058+M1065+M1072+M1079+M1095+M1103+M1111+M1119+M1135+M1142+M1149+M1156</f>
        <v>13753.900000000001</v>
      </c>
      <c r="N1051" s="74">
        <f>N1058+N1065+N1072+N1079+N1095+N1103+N1111+N1119+N1135+N1142+N1149+N1156</f>
        <v>146746.4</v>
      </c>
      <c r="O1051" s="74">
        <f>O1058+O1065+O1072+O1079+O1095+O1103+O1111+O1119+O1135+O1142+O1149+O1156</f>
        <v>101310.79999999999</v>
      </c>
      <c r="P1051" s="23">
        <f>P1058+P1065+P1072+P1079+P1095+P1103+P1111+P1119+P1135+P1142+P1149+P1156</f>
        <v>0</v>
      </c>
      <c r="Q1051" s="23">
        <f>SUM(L1051:P1051)</f>
        <v>538649.2</v>
      </c>
      <c r="R1051" s="23">
        <f>R1058+R1065+R1072+R1079+R1095+R1103+R1111+R1119+R1135+R1142+R1149+R1156</f>
        <v>25908.3</v>
      </c>
      <c r="S1051" s="74">
        <f>S1058+S1065+S1072+S1079+S1095+S1103+S1111+S1119+S1135+S1142+S1149+S1156</f>
        <v>14831</v>
      </c>
      <c r="T1051" s="74">
        <f>T1058+T1065+T1072+T1079+T1095+T1103+T1111+T1119+T1135+T1142+T1149+T1156</f>
        <v>19748.7</v>
      </c>
      <c r="U1051" s="74">
        <f>U1058+U1065+U1072+U1079+U1095+U1103+U1111+U1119+U1135+U1142+U1149+U1156</f>
        <v>0</v>
      </c>
      <c r="V1051" s="23">
        <f>SUM(R1051:U1051)</f>
        <v>60488</v>
      </c>
      <c r="W1051" s="23">
        <f>Q1051+V1051</f>
        <v>599137.2</v>
      </c>
      <c r="X1051" s="23">
        <f>Q1051/W1051*100</f>
        <v>89.90414883268807</v>
      </c>
      <c r="Y1051" s="23">
        <f>V1051/W1051*100</f>
        <v>10.095851167311928</v>
      </c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4"/>
      <c r="J1052" s="53" t="s">
        <v>53</v>
      </c>
      <c r="K1052" s="54"/>
      <c r="L1052" s="74">
        <f aca="true" t="shared" si="101" ref="L1052:P1053">L1059+L1066+L1073+L1089+L1096+L1104+L1112+L1120+L1136+L1143+L1150+L1157</f>
        <v>355457.4</v>
      </c>
      <c r="M1052" s="23">
        <f t="shared" si="101"/>
        <v>14190</v>
      </c>
      <c r="N1052" s="74">
        <f t="shared" si="101"/>
        <v>122138.8</v>
      </c>
      <c r="O1052" s="74">
        <f t="shared" si="101"/>
        <v>112964.8</v>
      </c>
      <c r="P1052" s="23">
        <f t="shared" si="101"/>
        <v>0</v>
      </c>
      <c r="Q1052" s="23">
        <f>SUM(L1052:P1052)</f>
        <v>604751</v>
      </c>
      <c r="R1052" s="23">
        <f aca="true" t="shared" si="102" ref="R1052:U1053">R1059+R1066+R1073+R1089+R1096+R1104+R1112+R1120+R1136+R1143+R1150+R1157</f>
        <v>26943.499999999996</v>
      </c>
      <c r="S1052" s="74">
        <f t="shared" si="102"/>
        <v>22311.300000000003</v>
      </c>
      <c r="T1052" s="74">
        <f t="shared" si="102"/>
        <v>18715.9</v>
      </c>
      <c r="U1052" s="74">
        <f t="shared" si="102"/>
        <v>0</v>
      </c>
      <c r="V1052" s="23">
        <f>SUM(R1052:U1052)</f>
        <v>67970.70000000001</v>
      </c>
      <c r="W1052" s="23">
        <f>Q1052+V1052</f>
        <v>672721.7</v>
      </c>
      <c r="X1052" s="23">
        <f>Q1052/W1052*100</f>
        <v>89.89616359930118</v>
      </c>
      <c r="Y1052" s="23">
        <f>V1052/W1052*100</f>
        <v>10.103836400698835</v>
      </c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4"/>
      <c r="J1053" s="53" t="s">
        <v>54</v>
      </c>
      <c r="K1053" s="54"/>
      <c r="L1053" s="74">
        <f t="shared" si="101"/>
        <v>349847.1</v>
      </c>
      <c r="M1053" s="23">
        <f t="shared" si="101"/>
        <v>12778.900000000001</v>
      </c>
      <c r="N1053" s="74">
        <f t="shared" si="101"/>
        <v>112072.4</v>
      </c>
      <c r="O1053" s="74">
        <f t="shared" si="101"/>
        <v>112314.40000000001</v>
      </c>
      <c r="P1053" s="23">
        <f t="shared" si="101"/>
        <v>0</v>
      </c>
      <c r="Q1053" s="23">
        <f>SUM(L1053:P1053)</f>
        <v>587012.8</v>
      </c>
      <c r="R1053" s="23">
        <f t="shared" si="102"/>
        <v>25215.8</v>
      </c>
      <c r="S1053" s="74">
        <f t="shared" si="102"/>
        <v>18834.7</v>
      </c>
      <c r="T1053" s="74">
        <f t="shared" si="102"/>
        <v>18373.4</v>
      </c>
      <c r="U1053" s="74">
        <f t="shared" si="102"/>
        <v>0</v>
      </c>
      <c r="V1053" s="23">
        <f>SUM(R1053:U1053)</f>
        <v>62423.9</v>
      </c>
      <c r="W1053" s="23">
        <f>Q1053+V1053</f>
        <v>649436.7000000001</v>
      </c>
      <c r="X1053" s="23">
        <f>Q1053/W1053*100</f>
        <v>90.38799316392189</v>
      </c>
      <c r="Y1053" s="23">
        <f>V1053/W1053*100</f>
        <v>9.612006836078097</v>
      </c>
      <c r="Z1053" s="4"/>
    </row>
    <row r="1054" spans="1:26" ht="23.25">
      <c r="A1054" s="4"/>
      <c r="B1054" s="51"/>
      <c r="C1054" s="51"/>
      <c r="D1054" s="51"/>
      <c r="E1054" s="51"/>
      <c r="F1054" s="51"/>
      <c r="G1054" s="51"/>
      <c r="H1054" s="51"/>
      <c r="I1054" s="64"/>
      <c r="J1054" s="53" t="s">
        <v>55</v>
      </c>
      <c r="K1054" s="54"/>
      <c r="L1054" s="74">
        <f aca="true" t="shared" si="103" ref="L1054:W1054">L1053/L1051*100</f>
        <v>126.37245379158432</v>
      </c>
      <c r="M1054" s="23">
        <f t="shared" si="103"/>
        <v>92.91110157846138</v>
      </c>
      <c r="N1054" s="74">
        <f t="shared" si="103"/>
        <v>76.37148168541103</v>
      </c>
      <c r="O1054" s="74">
        <f t="shared" si="103"/>
        <v>110.86123098425836</v>
      </c>
      <c r="P1054" s="23"/>
      <c r="Q1054" s="23">
        <f t="shared" si="103"/>
        <v>108.97868222954756</v>
      </c>
      <c r="R1054" s="23">
        <f t="shared" si="103"/>
        <v>97.32711138901433</v>
      </c>
      <c r="S1054" s="74">
        <f t="shared" si="103"/>
        <v>126.99548243543927</v>
      </c>
      <c r="T1054" s="74">
        <f t="shared" si="103"/>
        <v>93.0359973061518</v>
      </c>
      <c r="U1054" s="74"/>
      <c r="V1054" s="23">
        <f t="shared" si="103"/>
        <v>103.20046951461448</v>
      </c>
      <c r="W1054" s="23">
        <f t="shared" si="103"/>
        <v>108.39532247371721</v>
      </c>
      <c r="X1054" s="23"/>
      <c r="Y1054" s="23"/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4"/>
      <c r="J1055" s="53" t="s">
        <v>56</v>
      </c>
      <c r="K1055" s="54"/>
      <c r="L1055" s="74">
        <f>L1053/L1052*100</f>
        <v>98.42166740655841</v>
      </c>
      <c r="M1055" s="23">
        <f>M1053/M1052*100</f>
        <v>90.0556730091614</v>
      </c>
      <c r="N1055" s="74">
        <f aca="true" t="shared" si="104" ref="N1055:W1055">N1053/N1052*100</f>
        <v>91.75822916223181</v>
      </c>
      <c r="O1055" s="74">
        <f t="shared" si="104"/>
        <v>99.42424542866452</v>
      </c>
      <c r="P1055" s="23"/>
      <c r="Q1055" s="23">
        <f t="shared" si="104"/>
        <v>97.06685892210183</v>
      </c>
      <c r="R1055" s="23">
        <f t="shared" si="104"/>
        <v>93.58769276448866</v>
      </c>
      <c r="S1055" s="74">
        <f t="shared" si="104"/>
        <v>84.4177614034144</v>
      </c>
      <c r="T1055" s="74">
        <f t="shared" si="104"/>
        <v>98.17000518275904</v>
      </c>
      <c r="U1055" s="74"/>
      <c r="V1055" s="23">
        <f t="shared" si="104"/>
        <v>91.83942492868249</v>
      </c>
      <c r="W1055" s="23">
        <f t="shared" si="104"/>
        <v>96.53868754345224</v>
      </c>
      <c r="X1055" s="23"/>
      <c r="Y1055" s="23"/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4"/>
      <c r="J1056" s="53"/>
      <c r="K1056" s="54"/>
      <c r="L1056" s="74"/>
      <c r="M1056" s="23"/>
      <c r="N1056" s="74"/>
      <c r="O1056" s="74"/>
      <c r="P1056" s="23"/>
      <c r="Q1056" s="23"/>
      <c r="R1056" s="23"/>
      <c r="S1056" s="74"/>
      <c r="T1056" s="74"/>
      <c r="U1056" s="74"/>
      <c r="V1056" s="23"/>
      <c r="W1056" s="23"/>
      <c r="X1056" s="23"/>
      <c r="Y1056" s="23"/>
      <c r="Z1056" s="4"/>
    </row>
    <row r="1057" spans="1:26" ht="23.25">
      <c r="A1057" s="4"/>
      <c r="B1057" s="51"/>
      <c r="C1057" s="51"/>
      <c r="D1057" s="51"/>
      <c r="E1057" s="51"/>
      <c r="F1057" s="51"/>
      <c r="G1057" s="51"/>
      <c r="H1057" s="51" t="s">
        <v>95</v>
      </c>
      <c r="I1057" s="64"/>
      <c r="J1057" s="53" t="s">
        <v>96</v>
      </c>
      <c r="K1057" s="54"/>
      <c r="L1057" s="74"/>
      <c r="M1057" s="23"/>
      <c r="N1057" s="74"/>
      <c r="O1057" s="74"/>
      <c r="P1057" s="23"/>
      <c r="Q1057" s="23"/>
      <c r="R1057" s="23"/>
      <c r="S1057" s="74"/>
      <c r="T1057" s="74"/>
      <c r="U1057" s="74"/>
      <c r="V1057" s="23"/>
      <c r="W1057" s="23"/>
      <c r="X1057" s="23"/>
      <c r="Y1057" s="23"/>
      <c r="Z1057" s="4"/>
    </row>
    <row r="1058" spans="1:26" ht="23.25">
      <c r="A1058" s="4"/>
      <c r="B1058" s="57"/>
      <c r="C1058" s="58"/>
      <c r="D1058" s="58"/>
      <c r="E1058" s="58"/>
      <c r="F1058" s="58"/>
      <c r="G1058" s="58"/>
      <c r="H1058" s="58"/>
      <c r="I1058" s="53"/>
      <c r="J1058" s="53" t="s">
        <v>52</v>
      </c>
      <c r="K1058" s="54"/>
      <c r="L1058" s="21">
        <v>9805.1</v>
      </c>
      <c r="M1058" s="21">
        <v>110.5</v>
      </c>
      <c r="N1058" s="21">
        <v>1296</v>
      </c>
      <c r="O1058" s="21"/>
      <c r="P1058" s="21"/>
      <c r="Q1058" s="21">
        <f>SUM(L1058:P1058)</f>
        <v>11211.6</v>
      </c>
      <c r="R1058" s="21"/>
      <c r="S1058" s="21"/>
      <c r="T1058" s="21"/>
      <c r="U1058" s="21"/>
      <c r="V1058" s="21">
        <f>SUM(R1058:U1058)</f>
        <v>0</v>
      </c>
      <c r="W1058" s="21">
        <f>Q1058+V1058</f>
        <v>11211.6</v>
      </c>
      <c r="X1058" s="21">
        <f>Q1058/W1058*100</f>
        <v>100</v>
      </c>
      <c r="Y1058" s="21">
        <f>V1058/W1058*100</f>
        <v>0</v>
      </c>
      <c r="Z1058" s="4"/>
    </row>
    <row r="1059" spans="1:26" ht="23.25">
      <c r="A1059" s="4"/>
      <c r="B1059" s="51"/>
      <c r="C1059" s="51"/>
      <c r="D1059" s="51"/>
      <c r="E1059" s="51"/>
      <c r="F1059" s="51"/>
      <c r="G1059" s="51"/>
      <c r="H1059" s="51"/>
      <c r="I1059" s="64"/>
      <c r="J1059" s="53" t="s">
        <v>53</v>
      </c>
      <c r="K1059" s="54"/>
      <c r="L1059" s="74">
        <v>13505.2</v>
      </c>
      <c r="M1059" s="23">
        <v>122.4</v>
      </c>
      <c r="N1059" s="74">
        <v>904.8</v>
      </c>
      <c r="O1059" s="74"/>
      <c r="P1059" s="23"/>
      <c r="Q1059" s="23">
        <f>SUM(L1059:P1059)</f>
        <v>14532.4</v>
      </c>
      <c r="R1059" s="23"/>
      <c r="S1059" s="74"/>
      <c r="T1059" s="74"/>
      <c r="U1059" s="74"/>
      <c r="V1059" s="23">
        <f>SUM(R1059:U1059)</f>
        <v>0</v>
      </c>
      <c r="W1059" s="23">
        <f>Q1059+V1059</f>
        <v>14532.4</v>
      </c>
      <c r="X1059" s="23">
        <f>Q1059/W1059*100</f>
        <v>100</v>
      </c>
      <c r="Y1059" s="23">
        <f>V1059/W1059*100</f>
        <v>0</v>
      </c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4"/>
      <c r="J1060" s="53" t="s">
        <v>54</v>
      </c>
      <c r="K1060" s="54"/>
      <c r="L1060" s="74">
        <v>13314.3</v>
      </c>
      <c r="M1060" s="23">
        <v>110.4</v>
      </c>
      <c r="N1060" s="74">
        <v>736.9</v>
      </c>
      <c r="O1060" s="74"/>
      <c r="P1060" s="23"/>
      <c r="Q1060" s="23">
        <f>SUM(L1060:P1060)</f>
        <v>14161.599999999999</v>
      </c>
      <c r="R1060" s="23"/>
      <c r="S1060" s="74"/>
      <c r="T1060" s="74"/>
      <c r="U1060" s="74"/>
      <c r="V1060" s="23">
        <f>SUM(R1060:U1060)</f>
        <v>0</v>
      </c>
      <c r="W1060" s="23">
        <f>Q1060+V1060</f>
        <v>14161.599999999999</v>
      </c>
      <c r="X1060" s="23">
        <f>Q1060/W1060*100</f>
        <v>100</v>
      </c>
      <c r="Y1060" s="23">
        <f>V1060/W1060*100</f>
        <v>0</v>
      </c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4"/>
      <c r="J1061" s="53" t="s">
        <v>55</v>
      </c>
      <c r="K1061" s="54"/>
      <c r="L1061" s="74">
        <f>L1060/L1058*100</f>
        <v>135.78953809752065</v>
      </c>
      <c r="M1061" s="23">
        <f>M1060/M1058*100</f>
        <v>99.90950226244344</v>
      </c>
      <c r="N1061" s="74">
        <f>N1060/N1058*100</f>
        <v>56.85956790123456</v>
      </c>
      <c r="O1061" s="74"/>
      <c r="P1061" s="23"/>
      <c r="Q1061" s="23">
        <f>Q1060/Q1058*100</f>
        <v>126.31203396482213</v>
      </c>
      <c r="R1061" s="23"/>
      <c r="S1061" s="74"/>
      <c r="T1061" s="74"/>
      <c r="U1061" s="74"/>
      <c r="V1061" s="23"/>
      <c r="W1061" s="23">
        <f>W1060/W1058*100</f>
        <v>126.31203396482213</v>
      </c>
      <c r="X1061" s="23"/>
      <c r="Y1061" s="23"/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4"/>
      <c r="J1062" s="53" t="s">
        <v>56</v>
      </c>
      <c r="K1062" s="54"/>
      <c r="L1062" s="74">
        <f>L1060/L1059*100</f>
        <v>98.58647039658797</v>
      </c>
      <c r="M1062" s="23">
        <f>M1060/M1059*100</f>
        <v>90.19607843137256</v>
      </c>
      <c r="N1062" s="74">
        <f>N1060/N1059*100</f>
        <v>81.44341290893016</v>
      </c>
      <c r="O1062" s="74"/>
      <c r="P1062" s="23"/>
      <c r="Q1062" s="23">
        <f>Q1060/Q1059*100</f>
        <v>97.44845999284357</v>
      </c>
      <c r="R1062" s="23"/>
      <c r="S1062" s="74"/>
      <c r="T1062" s="74"/>
      <c r="U1062" s="74"/>
      <c r="V1062" s="23"/>
      <c r="W1062" s="23">
        <f>W1060/W1059*100</f>
        <v>97.44845999284357</v>
      </c>
      <c r="X1062" s="23"/>
      <c r="Y1062" s="23"/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/>
      <c r="I1063" s="64"/>
      <c r="J1063" s="53"/>
      <c r="K1063" s="54"/>
      <c r="L1063" s="74"/>
      <c r="M1063" s="23"/>
      <c r="N1063" s="74"/>
      <c r="O1063" s="74"/>
      <c r="P1063" s="23"/>
      <c r="Q1063" s="23"/>
      <c r="R1063" s="23"/>
      <c r="S1063" s="74"/>
      <c r="T1063" s="74"/>
      <c r="U1063" s="74"/>
      <c r="V1063" s="23"/>
      <c r="W1063" s="23"/>
      <c r="X1063" s="23"/>
      <c r="Y1063" s="23"/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 t="s">
        <v>97</v>
      </c>
      <c r="I1064" s="64"/>
      <c r="J1064" s="53" t="s">
        <v>98</v>
      </c>
      <c r="K1064" s="54"/>
      <c r="L1064" s="74"/>
      <c r="M1064" s="23"/>
      <c r="N1064" s="74"/>
      <c r="O1064" s="74"/>
      <c r="P1064" s="23"/>
      <c r="Q1064" s="23"/>
      <c r="R1064" s="23"/>
      <c r="S1064" s="74"/>
      <c r="T1064" s="74"/>
      <c r="U1064" s="74"/>
      <c r="V1064" s="23"/>
      <c r="W1064" s="23"/>
      <c r="X1064" s="23"/>
      <c r="Y1064" s="23"/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/>
      <c r="I1065" s="64"/>
      <c r="J1065" s="53" t="s">
        <v>52</v>
      </c>
      <c r="K1065" s="54"/>
      <c r="L1065" s="74">
        <v>15592.2</v>
      </c>
      <c r="M1065" s="23">
        <v>170.4</v>
      </c>
      <c r="N1065" s="74">
        <v>591</v>
      </c>
      <c r="O1065" s="74"/>
      <c r="P1065" s="23"/>
      <c r="Q1065" s="23">
        <f>SUM(L1065:P1065)</f>
        <v>16353.6</v>
      </c>
      <c r="R1065" s="23"/>
      <c r="S1065" s="74"/>
      <c r="T1065" s="74"/>
      <c r="U1065" s="74"/>
      <c r="V1065" s="23">
        <f>SUM(R1065:U1065)</f>
        <v>0</v>
      </c>
      <c r="W1065" s="23">
        <f>Q1065+V1065</f>
        <v>16353.6</v>
      </c>
      <c r="X1065" s="23">
        <f>Q1065/W1065*100</f>
        <v>100</v>
      </c>
      <c r="Y1065" s="23">
        <f>V1065/W1065*100</f>
        <v>0</v>
      </c>
      <c r="Z1065" s="4"/>
    </row>
    <row r="1066" spans="1:26" ht="23.25">
      <c r="A1066" s="4"/>
      <c r="B1066" s="51"/>
      <c r="C1066" s="51"/>
      <c r="D1066" s="51"/>
      <c r="E1066" s="51"/>
      <c r="F1066" s="51"/>
      <c r="G1066" s="51"/>
      <c r="H1066" s="51"/>
      <c r="I1066" s="64"/>
      <c r="J1066" s="53" t="s">
        <v>53</v>
      </c>
      <c r="K1066" s="54"/>
      <c r="L1066" s="74">
        <v>18768.3</v>
      </c>
      <c r="M1066" s="23">
        <v>189.2</v>
      </c>
      <c r="N1066" s="74">
        <v>530.5</v>
      </c>
      <c r="O1066" s="74"/>
      <c r="P1066" s="23"/>
      <c r="Q1066" s="23">
        <f>SUM(L1066:P1066)</f>
        <v>19488</v>
      </c>
      <c r="R1066" s="23"/>
      <c r="S1066" s="74"/>
      <c r="T1066" s="74"/>
      <c r="U1066" s="74"/>
      <c r="V1066" s="23">
        <f>SUM(R1066:U1066)</f>
        <v>0</v>
      </c>
      <c r="W1066" s="23">
        <f>Q1066+V1066</f>
        <v>19488</v>
      </c>
      <c r="X1066" s="23">
        <f>Q1066/W1066*100</f>
        <v>100</v>
      </c>
      <c r="Y1066" s="23">
        <f>V1066/W1066*100</f>
        <v>0</v>
      </c>
      <c r="Z1066" s="4"/>
    </row>
    <row r="1067" spans="1:26" ht="23.25">
      <c r="A1067" s="4"/>
      <c r="B1067" s="57"/>
      <c r="C1067" s="58"/>
      <c r="D1067" s="58"/>
      <c r="E1067" s="58"/>
      <c r="F1067" s="58"/>
      <c r="G1067" s="58"/>
      <c r="H1067" s="58"/>
      <c r="I1067" s="53"/>
      <c r="J1067" s="53" t="s">
        <v>54</v>
      </c>
      <c r="K1067" s="54"/>
      <c r="L1067" s="21">
        <v>18671.4</v>
      </c>
      <c r="M1067" s="21">
        <v>187.9</v>
      </c>
      <c r="N1067" s="21">
        <v>515.4</v>
      </c>
      <c r="O1067" s="21"/>
      <c r="P1067" s="21"/>
      <c r="Q1067" s="21">
        <f>SUM(L1067:P1067)</f>
        <v>19374.700000000004</v>
      </c>
      <c r="R1067" s="21"/>
      <c r="S1067" s="21"/>
      <c r="T1067" s="21"/>
      <c r="U1067" s="21"/>
      <c r="V1067" s="21">
        <f>SUM(R1067:U1067)</f>
        <v>0</v>
      </c>
      <c r="W1067" s="21">
        <f>Q1067+V1067</f>
        <v>19374.700000000004</v>
      </c>
      <c r="X1067" s="21">
        <f>Q1067/W1067*100</f>
        <v>100</v>
      </c>
      <c r="Y1067" s="21">
        <f>V1067/W1067*100</f>
        <v>0</v>
      </c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/>
      <c r="I1068" s="64"/>
      <c r="J1068" s="53" t="s">
        <v>55</v>
      </c>
      <c r="K1068" s="54"/>
      <c r="L1068" s="74">
        <f>L1067/L1065*100</f>
        <v>119.74833570631469</v>
      </c>
      <c r="M1068" s="23">
        <f>M1067/M1065*100</f>
        <v>110.2699530516432</v>
      </c>
      <c r="N1068" s="74">
        <f>N1067/N1065*100</f>
        <v>87.20812182741116</v>
      </c>
      <c r="O1068" s="74"/>
      <c r="P1068" s="23"/>
      <c r="Q1068" s="23">
        <f>Q1067/Q1065*100</f>
        <v>118.47360825750908</v>
      </c>
      <c r="R1068" s="23"/>
      <c r="S1068" s="74"/>
      <c r="T1068" s="74"/>
      <c r="U1068" s="74"/>
      <c r="V1068" s="23"/>
      <c r="W1068" s="23">
        <f>W1067/W1065*100</f>
        <v>118.47360825750908</v>
      </c>
      <c r="X1068" s="23"/>
      <c r="Y1068" s="23"/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4"/>
      <c r="J1069" s="53" t="s">
        <v>56</v>
      </c>
      <c r="K1069" s="54"/>
      <c r="L1069" s="74">
        <f>L1067/L1066*100</f>
        <v>99.48370390498874</v>
      </c>
      <c r="M1069" s="23">
        <f>M1067/M1066*100</f>
        <v>99.31289640591967</v>
      </c>
      <c r="N1069" s="74">
        <f>N1067/N1066*100</f>
        <v>97.15362865221489</v>
      </c>
      <c r="O1069" s="74"/>
      <c r="P1069" s="23"/>
      <c r="Q1069" s="23">
        <f>Q1067/Q1066*100</f>
        <v>99.41861658456487</v>
      </c>
      <c r="R1069" s="23"/>
      <c r="S1069" s="74"/>
      <c r="T1069" s="74"/>
      <c r="U1069" s="74"/>
      <c r="V1069" s="23"/>
      <c r="W1069" s="23">
        <f>W1067/W1066*100</f>
        <v>99.41861658456487</v>
      </c>
      <c r="X1069" s="23"/>
      <c r="Y1069" s="23"/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4"/>
      <c r="J1070" s="53"/>
      <c r="K1070" s="54"/>
      <c r="L1070" s="74"/>
      <c r="M1070" s="23"/>
      <c r="N1070" s="74"/>
      <c r="O1070" s="74"/>
      <c r="P1070" s="23"/>
      <c r="Q1070" s="23"/>
      <c r="R1070" s="23"/>
      <c r="S1070" s="74"/>
      <c r="T1070" s="74"/>
      <c r="U1070" s="74"/>
      <c r="V1070" s="23"/>
      <c r="W1070" s="23"/>
      <c r="X1070" s="23"/>
      <c r="Y1070" s="23"/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 t="s">
        <v>99</v>
      </c>
      <c r="I1071" s="64"/>
      <c r="J1071" s="53" t="s">
        <v>100</v>
      </c>
      <c r="K1071" s="54"/>
      <c r="L1071" s="74"/>
      <c r="M1071" s="23"/>
      <c r="N1071" s="74"/>
      <c r="O1071" s="74"/>
      <c r="P1071" s="23"/>
      <c r="Q1071" s="23"/>
      <c r="R1071" s="23"/>
      <c r="S1071" s="74"/>
      <c r="T1071" s="74"/>
      <c r="U1071" s="74"/>
      <c r="V1071" s="23"/>
      <c r="W1071" s="23"/>
      <c r="X1071" s="23"/>
      <c r="Y1071" s="23"/>
      <c r="Z1071" s="4"/>
    </row>
    <row r="1072" spans="1:26" ht="23.25">
      <c r="A1072" s="4"/>
      <c r="B1072" s="57"/>
      <c r="C1072" s="57"/>
      <c r="D1072" s="57"/>
      <c r="E1072" s="57"/>
      <c r="F1072" s="57"/>
      <c r="G1072" s="57"/>
      <c r="H1072" s="57"/>
      <c r="I1072" s="64"/>
      <c r="J1072" s="53" t="s">
        <v>52</v>
      </c>
      <c r="K1072" s="54"/>
      <c r="L1072" s="74">
        <v>6327.1</v>
      </c>
      <c r="M1072" s="23">
        <v>1200.7</v>
      </c>
      <c r="N1072" s="74">
        <v>11106.3</v>
      </c>
      <c r="O1072" s="74"/>
      <c r="P1072" s="23"/>
      <c r="Q1072" s="23">
        <f>SUM(L1072:P1072)</f>
        <v>18634.1</v>
      </c>
      <c r="R1072" s="23"/>
      <c r="S1072" s="74"/>
      <c r="T1072" s="74"/>
      <c r="U1072" s="74"/>
      <c r="V1072" s="23">
        <f>SUM(R1072:U1072)</f>
        <v>0</v>
      </c>
      <c r="W1072" s="23">
        <f>Q1072+V1072</f>
        <v>18634.1</v>
      </c>
      <c r="X1072" s="23">
        <f>Q1072/W1072*100</f>
        <v>100</v>
      </c>
      <c r="Y1072" s="23">
        <f>V1072/W1072*100</f>
        <v>0</v>
      </c>
      <c r="Z1072" s="4"/>
    </row>
    <row r="1073" spans="1:26" ht="23.25">
      <c r="A1073" s="4"/>
      <c r="B1073" s="57"/>
      <c r="C1073" s="58"/>
      <c r="D1073" s="58"/>
      <c r="E1073" s="58"/>
      <c r="F1073" s="58"/>
      <c r="G1073" s="58"/>
      <c r="H1073" s="58"/>
      <c r="I1073" s="53"/>
      <c r="J1073" s="53" t="s">
        <v>53</v>
      </c>
      <c r="K1073" s="54"/>
      <c r="L1073" s="21">
        <v>9950.1</v>
      </c>
      <c r="M1073" s="21">
        <v>939.7</v>
      </c>
      <c r="N1073" s="21">
        <v>9133.1</v>
      </c>
      <c r="O1073" s="21"/>
      <c r="P1073" s="21"/>
      <c r="Q1073" s="21">
        <f>SUM(L1073:P1073)</f>
        <v>20022.9</v>
      </c>
      <c r="R1073" s="21"/>
      <c r="S1073" s="21"/>
      <c r="T1073" s="21"/>
      <c r="U1073" s="21"/>
      <c r="V1073" s="21">
        <f>SUM(R1073:U1073)</f>
        <v>0</v>
      </c>
      <c r="W1073" s="21">
        <f>Q1073+V1073</f>
        <v>20022.9</v>
      </c>
      <c r="X1073" s="21">
        <f>Q1073/W1073*100</f>
        <v>100</v>
      </c>
      <c r="Y1073" s="21">
        <f>V1073/W1073*100</f>
        <v>0</v>
      </c>
      <c r="Z1073" s="4"/>
    </row>
    <row r="1074" spans="1:26" ht="23.25">
      <c r="A1074" s="4"/>
      <c r="B1074" s="57"/>
      <c r="C1074" s="57"/>
      <c r="D1074" s="57"/>
      <c r="E1074" s="57"/>
      <c r="F1074" s="57"/>
      <c r="G1074" s="57"/>
      <c r="H1074" s="57"/>
      <c r="I1074" s="64"/>
      <c r="J1074" s="53" t="s">
        <v>54</v>
      </c>
      <c r="K1074" s="54"/>
      <c r="L1074" s="74">
        <v>9768.4</v>
      </c>
      <c r="M1074" s="23">
        <v>757.7</v>
      </c>
      <c r="N1074" s="74">
        <v>7202.6</v>
      </c>
      <c r="O1074" s="74"/>
      <c r="P1074" s="23"/>
      <c r="Q1074" s="23">
        <f>SUM(L1074:P1074)</f>
        <v>17728.7</v>
      </c>
      <c r="R1074" s="23"/>
      <c r="S1074" s="74"/>
      <c r="T1074" s="74"/>
      <c r="U1074" s="74"/>
      <c r="V1074" s="23">
        <f>SUM(R1074:U1074)</f>
        <v>0</v>
      </c>
      <c r="W1074" s="23">
        <f>Q1074+V1074</f>
        <v>17728.7</v>
      </c>
      <c r="X1074" s="23">
        <f>Q1074/W1074*100</f>
        <v>100</v>
      </c>
      <c r="Y1074" s="23">
        <f>V1074/W1074*100</f>
        <v>0</v>
      </c>
      <c r="Z1074" s="4"/>
    </row>
    <row r="1075" spans="1:26" ht="23.25">
      <c r="A1075" s="4"/>
      <c r="B1075" s="57"/>
      <c r="C1075" s="57"/>
      <c r="D1075" s="57"/>
      <c r="E1075" s="57"/>
      <c r="F1075" s="57"/>
      <c r="G1075" s="57"/>
      <c r="H1075" s="57"/>
      <c r="I1075" s="64"/>
      <c r="J1075" s="53" t="s">
        <v>55</v>
      </c>
      <c r="K1075" s="54"/>
      <c r="L1075" s="74">
        <f>L1074/L1072*100</f>
        <v>154.38984684926743</v>
      </c>
      <c r="M1075" s="23">
        <f>M1074/M1072*100</f>
        <v>63.10485550095778</v>
      </c>
      <c r="N1075" s="74">
        <f>N1074/N1072*100</f>
        <v>64.85148069113927</v>
      </c>
      <c r="O1075" s="74"/>
      <c r="P1075" s="23"/>
      <c r="Q1075" s="23">
        <f>Q1074/Q1072*100</f>
        <v>95.14116592698333</v>
      </c>
      <c r="R1075" s="23"/>
      <c r="S1075" s="74"/>
      <c r="T1075" s="74"/>
      <c r="U1075" s="74"/>
      <c r="V1075" s="23"/>
      <c r="W1075" s="23">
        <f>W1074/W1072*100</f>
        <v>95.14116592698333</v>
      </c>
      <c r="X1075" s="23"/>
      <c r="Y1075" s="23"/>
      <c r="Z1075" s="4"/>
    </row>
    <row r="1076" spans="1:26" ht="23.25">
      <c r="A1076" s="4"/>
      <c r="B1076" s="57"/>
      <c r="C1076" s="57"/>
      <c r="D1076" s="57"/>
      <c r="E1076" s="57"/>
      <c r="F1076" s="57"/>
      <c r="G1076" s="57"/>
      <c r="H1076" s="57"/>
      <c r="I1076" s="64"/>
      <c r="J1076" s="53" t="s">
        <v>56</v>
      </c>
      <c r="K1076" s="54"/>
      <c r="L1076" s="74">
        <f>L1074/L1073*100</f>
        <v>98.1738876996211</v>
      </c>
      <c r="M1076" s="23">
        <f>M1074/M1073*100</f>
        <v>80.63211663296796</v>
      </c>
      <c r="N1076" s="74">
        <f>N1074/N1073*100</f>
        <v>78.8625986795283</v>
      </c>
      <c r="O1076" s="74"/>
      <c r="P1076" s="23"/>
      <c r="Q1076" s="23">
        <f>Q1074/Q1073*100</f>
        <v>88.54211927343192</v>
      </c>
      <c r="R1076" s="23"/>
      <c r="S1076" s="74"/>
      <c r="T1076" s="74"/>
      <c r="U1076" s="74"/>
      <c r="V1076" s="23"/>
      <c r="W1076" s="23">
        <f>W1074/W1073*100</f>
        <v>88.54211927343192</v>
      </c>
      <c r="X1076" s="23"/>
      <c r="Y1076" s="23"/>
      <c r="Z1076" s="4"/>
    </row>
    <row r="1077" spans="1:26" ht="23.25">
      <c r="A1077" s="4"/>
      <c r="B1077" s="57"/>
      <c r="C1077" s="57"/>
      <c r="D1077" s="57"/>
      <c r="E1077" s="57"/>
      <c r="F1077" s="57"/>
      <c r="G1077" s="57"/>
      <c r="H1077" s="57"/>
      <c r="I1077" s="64"/>
      <c r="J1077" s="53"/>
      <c r="K1077" s="54"/>
      <c r="L1077" s="74"/>
      <c r="M1077" s="23"/>
      <c r="N1077" s="74"/>
      <c r="O1077" s="74"/>
      <c r="P1077" s="23"/>
      <c r="Q1077" s="23"/>
      <c r="R1077" s="23"/>
      <c r="S1077" s="74"/>
      <c r="T1077" s="74"/>
      <c r="U1077" s="74"/>
      <c r="V1077" s="23"/>
      <c r="W1077" s="23"/>
      <c r="X1077" s="23"/>
      <c r="Y1077" s="23"/>
      <c r="Z1077" s="4"/>
    </row>
    <row r="1078" spans="1:26" ht="23.25">
      <c r="A1078" s="4"/>
      <c r="B1078" s="57"/>
      <c r="C1078" s="57"/>
      <c r="D1078" s="57"/>
      <c r="E1078" s="57"/>
      <c r="F1078" s="57"/>
      <c r="G1078" s="57"/>
      <c r="H1078" s="57" t="s">
        <v>149</v>
      </c>
      <c r="I1078" s="64"/>
      <c r="J1078" s="53" t="s">
        <v>150</v>
      </c>
      <c r="K1078" s="54"/>
      <c r="L1078" s="74"/>
      <c r="M1078" s="23"/>
      <c r="N1078" s="74"/>
      <c r="O1078" s="74"/>
      <c r="P1078" s="23"/>
      <c r="Q1078" s="23"/>
      <c r="R1078" s="23"/>
      <c r="S1078" s="74"/>
      <c r="T1078" s="74"/>
      <c r="U1078" s="74"/>
      <c r="V1078" s="23"/>
      <c r="W1078" s="23"/>
      <c r="X1078" s="23"/>
      <c r="Y1078" s="23"/>
      <c r="Z1078" s="4"/>
    </row>
    <row r="1079" spans="1:26" ht="23.25">
      <c r="A1079" s="4"/>
      <c r="B1079" s="57"/>
      <c r="C1079" s="57"/>
      <c r="D1079" s="57"/>
      <c r="E1079" s="57"/>
      <c r="F1079" s="57"/>
      <c r="G1079" s="57"/>
      <c r="H1079" s="57"/>
      <c r="I1079" s="64"/>
      <c r="J1079" s="53" t="s">
        <v>52</v>
      </c>
      <c r="K1079" s="54"/>
      <c r="L1079" s="74">
        <v>12762.3</v>
      </c>
      <c r="M1079" s="23">
        <v>637.9</v>
      </c>
      <c r="N1079" s="74">
        <v>5931.3</v>
      </c>
      <c r="O1079" s="74"/>
      <c r="P1079" s="23"/>
      <c r="Q1079" s="23">
        <f>SUM(L1079:P1079)</f>
        <v>19331.5</v>
      </c>
      <c r="R1079" s="23"/>
      <c r="S1079" s="74"/>
      <c r="T1079" s="74"/>
      <c r="U1079" s="74"/>
      <c r="V1079" s="23">
        <f>SUM(R1079:U1079)</f>
        <v>0</v>
      </c>
      <c r="W1079" s="23">
        <f>Q1079+V1079</f>
        <v>19331.5</v>
      </c>
      <c r="X1079" s="23">
        <f>Q1079/W1079*100</f>
        <v>100</v>
      </c>
      <c r="Y1079" s="23">
        <f>V1079/W1079*100</f>
        <v>0</v>
      </c>
      <c r="Z1079" s="4"/>
    </row>
    <row r="1080" spans="1:26" ht="23.25">
      <c r="A1080" s="4"/>
      <c r="B1080" s="65"/>
      <c r="C1080" s="65"/>
      <c r="D1080" s="65"/>
      <c r="E1080" s="65"/>
      <c r="F1080" s="65"/>
      <c r="G1080" s="65"/>
      <c r="H1080" s="65"/>
      <c r="I1080" s="66"/>
      <c r="J1080" s="62"/>
      <c r="K1080" s="63"/>
      <c r="L1080" s="75"/>
      <c r="M1080" s="76"/>
      <c r="N1080" s="75"/>
      <c r="O1080" s="75"/>
      <c r="P1080" s="76"/>
      <c r="Q1080" s="76"/>
      <c r="R1080" s="76"/>
      <c r="S1080" s="75"/>
      <c r="T1080" s="75"/>
      <c r="U1080" s="75"/>
      <c r="V1080" s="76"/>
      <c r="W1080" s="76"/>
      <c r="X1080" s="76"/>
      <c r="Y1080" s="76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252</v>
      </c>
      <c r="Z1082" s="4"/>
    </row>
    <row r="1083" spans="1:26" ht="23.25">
      <c r="A1083" s="4"/>
      <c r="B1083" s="67" t="s">
        <v>41</v>
      </c>
      <c r="C1083" s="68"/>
      <c r="D1083" s="68"/>
      <c r="E1083" s="68"/>
      <c r="F1083" s="68"/>
      <c r="G1083" s="68"/>
      <c r="H1083" s="69"/>
      <c r="I1083" s="10"/>
      <c r="J1083" s="11"/>
      <c r="K1083" s="12"/>
      <c r="L1083" s="13" t="s">
        <v>2</v>
      </c>
      <c r="M1083" s="13"/>
      <c r="N1083" s="13"/>
      <c r="O1083" s="13"/>
      <c r="P1083" s="13"/>
      <c r="Q1083" s="13"/>
      <c r="R1083" s="14" t="s">
        <v>3</v>
      </c>
      <c r="S1083" s="13"/>
      <c r="T1083" s="13"/>
      <c r="U1083" s="13"/>
      <c r="V1083" s="15"/>
      <c r="W1083" s="13" t="s">
        <v>43</v>
      </c>
      <c r="X1083" s="13"/>
      <c r="Y1083" s="16"/>
      <c r="Z1083" s="4"/>
    </row>
    <row r="1084" spans="1:26" ht="23.25">
      <c r="A1084" s="4"/>
      <c r="B1084" s="17" t="s">
        <v>42</v>
      </c>
      <c r="C1084" s="18"/>
      <c r="D1084" s="18"/>
      <c r="E1084" s="18"/>
      <c r="F1084" s="18"/>
      <c r="G1084" s="18"/>
      <c r="H1084" s="70"/>
      <c r="I1084" s="19"/>
      <c r="J1084" s="20"/>
      <c r="K1084" s="21"/>
      <c r="L1084" s="22"/>
      <c r="M1084" s="23"/>
      <c r="N1084" s="24"/>
      <c r="O1084" s="25" t="s">
        <v>4</v>
      </c>
      <c r="P1084" s="26"/>
      <c r="Q1084" s="27"/>
      <c r="R1084" s="28" t="s">
        <v>4</v>
      </c>
      <c r="S1084" s="24"/>
      <c r="T1084" s="22"/>
      <c r="U1084" s="29"/>
      <c r="V1084" s="27"/>
      <c r="W1084" s="27"/>
      <c r="X1084" s="30" t="s">
        <v>5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6</v>
      </c>
      <c r="K1085" s="21"/>
      <c r="L1085" s="34" t="s">
        <v>7</v>
      </c>
      <c r="M1085" s="35" t="s">
        <v>8</v>
      </c>
      <c r="N1085" s="36" t="s">
        <v>7</v>
      </c>
      <c r="O1085" s="34" t="s">
        <v>9</v>
      </c>
      <c r="P1085" s="26" t="s">
        <v>10</v>
      </c>
      <c r="Q1085" s="23"/>
      <c r="R1085" s="37" t="s">
        <v>9</v>
      </c>
      <c r="S1085" s="35" t="s">
        <v>11</v>
      </c>
      <c r="T1085" s="34" t="s">
        <v>12</v>
      </c>
      <c r="U1085" s="29" t="s">
        <v>13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32</v>
      </c>
      <c r="C1086" s="38" t="s">
        <v>33</v>
      </c>
      <c r="D1086" s="38" t="s">
        <v>34</v>
      </c>
      <c r="E1086" s="38" t="s">
        <v>35</v>
      </c>
      <c r="F1086" s="38" t="s">
        <v>36</v>
      </c>
      <c r="G1086" s="38" t="s">
        <v>37</v>
      </c>
      <c r="H1086" s="38" t="s">
        <v>40</v>
      </c>
      <c r="I1086" s="19"/>
      <c r="J1086" s="39"/>
      <c r="K1086" s="21"/>
      <c r="L1086" s="34" t="s">
        <v>14</v>
      </c>
      <c r="M1086" s="35" t="s">
        <v>15</v>
      </c>
      <c r="N1086" s="36" t="s">
        <v>16</v>
      </c>
      <c r="O1086" s="34" t="s">
        <v>17</v>
      </c>
      <c r="P1086" s="26" t="s">
        <v>18</v>
      </c>
      <c r="Q1086" s="35" t="s">
        <v>19</v>
      </c>
      <c r="R1086" s="37" t="s">
        <v>17</v>
      </c>
      <c r="S1086" s="35" t="s">
        <v>20</v>
      </c>
      <c r="T1086" s="34" t="s">
        <v>21</v>
      </c>
      <c r="U1086" s="29" t="s">
        <v>22</v>
      </c>
      <c r="V1086" s="26" t="s">
        <v>19</v>
      </c>
      <c r="W1086" s="26" t="s">
        <v>23</v>
      </c>
      <c r="X1086" s="26" t="s">
        <v>24</v>
      </c>
      <c r="Y1086" s="35" t="s">
        <v>25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26</v>
      </c>
      <c r="P1087" s="47"/>
      <c r="Q1087" s="48"/>
      <c r="R1087" s="49" t="s">
        <v>26</v>
      </c>
      <c r="S1087" s="44" t="s">
        <v>27</v>
      </c>
      <c r="T1087" s="43"/>
      <c r="U1087" s="50" t="s">
        <v>28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4"/>
      <c r="J1088" s="53"/>
      <c r="K1088" s="54"/>
      <c r="L1088" s="22"/>
      <c r="M1088" s="23"/>
      <c r="N1088" s="24"/>
      <c r="O1088" s="3"/>
      <c r="P1088" s="27"/>
      <c r="Q1088" s="27"/>
      <c r="R1088" s="23"/>
      <c r="S1088" s="24"/>
      <c r="T1088" s="22"/>
      <c r="U1088" s="73"/>
      <c r="V1088" s="27"/>
      <c r="W1088" s="27"/>
      <c r="X1088" s="27"/>
      <c r="Y1088" s="23"/>
      <c r="Z1088" s="4"/>
    </row>
    <row r="1089" spans="1:26" ht="23.25">
      <c r="A1089" s="4"/>
      <c r="B1089" s="51" t="s">
        <v>164</v>
      </c>
      <c r="C1089" s="51" t="s">
        <v>167</v>
      </c>
      <c r="D1089" s="51" t="s">
        <v>89</v>
      </c>
      <c r="E1089" s="51"/>
      <c r="F1089" s="51" t="s">
        <v>67</v>
      </c>
      <c r="G1089" s="51" t="s">
        <v>63</v>
      </c>
      <c r="H1089" s="51" t="s">
        <v>149</v>
      </c>
      <c r="I1089" s="64"/>
      <c r="J1089" s="55" t="s">
        <v>53</v>
      </c>
      <c r="K1089" s="56"/>
      <c r="L1089" s="74">
        <v>17660.7</v>
      </c>
      <c r="M1089" s="74">
        <v>666.1</v>
      </c>
      <c r="N1089" s="74">
        <v>2248.6</v>
      </c>
      <c r="O1089" s="74"/>
      <c r="P1089" s="74"/>
      <c r="Q1089" s="74">
        <f>SUM(L1089:P1089)</f>
        <v>20575.399999999998</v>
      </c>
      <c r="R1089" s="74"/>
      <c r="S1089" s="74"/>
      <c r="T1089" s="74"/>
      <c r="U1089" s="77"/>
      <c r="V1089" s="23">
        <f>SUM(R1089:U1089)</f>
        <v>0</v>
      </c>
      <c r="W1089" s="23">
        <f>Q1089+V1089</f>
        <v>20575.399999999998</v>
      </c>
      <c r="X1089" s="23">
        <f>Q1089/W1089*100</f>
        <v>100</v>
      </c>
      <c r="Y1089" s="23">
        <f>V1089/W1089*100</f>
        <v>0</v>
      </c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4"/>
      <c r="J1090" s="55" t="s">
        <v>54</v>
      </c>
      <c r="K1090" s="56"/>
      <c r="L1090" s="74">
        <v>17473.3</v>
      </c>
      <c r="M1090" s="74">
        <v>665.2</v>
      </c>
      <c r="N1090" s="74">
        <v>2192.3</v>
      </c>
      <c r="O1090" s="74"/>
      <c r="P1090" s="74"/>
      <c r="Q1090" s="74">
        <f>SUM(L1090:P1090)</f>
        <v>20330.8</v>
      </c>
      <c r="R1090" s="74"/>
      <c r="S1090" s="74"/>
      <c r="T1090" s="74"/>
      <c r="U1090" s="74"/>
      <c r="V1090" s="23">
        <f>SUM(R1090:U1090)</f>
        <v>0</v>
      </c>
      <c r="W1090" s="23">
        <f>Q1090+V1090</f>
        <v>20330.8</v>
      </c>
      <c r="X1090" s="23">
        <f>Q1090/W1090*100</f>
        <v>100</v>
      </c>
      <c r="Y1090" s="23">
        <f>V1090/W1090*100</f>
        <v>0</v>
      </c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51"/>
      <c r="I1091" s="64"/>
      <c r="J1091" s="53" t="s">
        <v>55</v>
      </c>
      <c r="K1091" s="54"/>
      <c r="L1091" s="74">
        <f>L1090/L1079*100</f>
        <v>136.913409025019</v>
      </c>
      <c r="M1091" s="74">
        <f>M1090/M1079*100</f>
        <v>104.27966765950778</v>
      </c>
      <c r="N1091" s="74">
        <f>N1090/N1079*100</f>
        <v>36.96154300069125</v>
      </c>
      <c r="O1091" s="74"/>
      <c r="P1091" s="74"/>
      <c r="Q1091" s="23">
        <f>Q1090/Q1079*100</f>
        <v>105.16928329410547</v>
      </c>
      <c r="R1091" s="74"/>
      <c r="S1091" s="74"/>
      <c r="T1091" s="74"/>
      <c r="U1091" s="74"/>
      <c r="V1091" s="23"/>
      <c r="W1091" s="23">
        <f>W1090/W1079*100</f>
        <v>105.16928329410547</v>
      </c>
      <c r="X1091" s="23"/>
      <c r="Y1091" s="23"/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/>
      <c r="I1092" s="64"/>
      <c r="J1092" s="53" t="s">
        <v>56</v>
      </c>
      <c r="K1092" s="54"/>
      <c r="L1092" s="74">
        <f>L1090/L1089*100</f>
        <v>98.93888690708748</v>
      </c>
      <c r="M1092" s="23">
        <f>M1090/M1089*100</f>
        <v>99.86488515237953</v>
      </c>
      <c r="N1092" s="74">
        <f>N1090/N1089*100</f>
        <v>97.49621987014143</v>
      </c>
      <c r="O1092" s="74"/>
      <c r="P1092" s="23"/>
      <c r="Q1092" s="23">
        <f>Q1090/Q1089*100</f>
        <v>98.8112017263334</v>
      </c>
      <c r="R1092" s="23"/>
      <c r="S1092" s="74"/>
      <c r="T1092" s="74"/>
      <c r="U1092" s="74"/>
      <c r="V1092" s="23"/>
      <c r="W1092" s="23">
        <f>W1090/W1089*100</f>
        <v>98.8112017263334</v>
      </c>
      <c r="X1092" s="23"/>
      <c r="Y1092" s="23"/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4"/>
      <c r="J1093" s="53"/>
      <c r="K1093" s="54"/>
      <c r="L1093" s="74"/>
      <c r="M1093" s="23"/>
      <c r="N1093" s="74"/>
      <c r="O1093" s="74"/>
      <c r="P1093" s="23"/>
      <c r="Q1093" s="23"/>
      <c r="R1093" s="23"/>
      <c r="S1093" s="74"/>
      <c r="T1093" s="74"/>
      <c r="U1093" s="74"/>
      <c r="V1093" s="23"/>
      <c r="W1093" s="23"/>
      <c r="X1093" s="23"/>
      <c r="Y1093" s="23"/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 t="s">
        <v>151</v>
      </c>
      <c r="I1094" s="64"/>
      <c r="J1094" s="53" t="s">
        <v>152</v>
      </c>
      <c r="K1094" s="54"/>
      <c r="L1094" s="74"/>
      <c r="M1094" s="23"/>
      <c r="N1094" s="74"/>
      <c r="O1094" s="74"/>
      <c r="P1094" s="23"/>
      <c r="Q1094" s="23"/>
      <c r="R1094" s="23"/>
      <c r="S1094" s="74"/>
      <c r="T1094" s="74"/>
      <c r="U1094" s="74"/>
      <c r="V1094" s="23"/>
      <c r="W1094" s="23"/>
      <c r="X1094" s="23"/>
      <c r="Y1094" s="23"/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/>
      <c r="I1095" s="64"/>
      <c r="J1095" s="53" t="s">
        <v>52</v>
      </c>
      <c r="K1095" s="54"/>
      <c r="L1095" s="74">
        <v>55563.1</v>
      </c>
      <c r="M1095" s="23">
        <v>700.9</v>
      </c>
      <c r="N1095" s="74">
        <v>14699.5</v>
      </c>
      <c r="O1095" s="74">
        <v>3000</v>
      </c>
      <c r="P1095" s="23"/>
      <c r="Q1095" s="23">
        <f>SUM(L1095:P1095)</f>
        <v>73963.5</v>
      </c>
      <c r="R1095" s="23"/>
      <c r="S1095" s="74"/>
      <c r="T1095" s="74"/>
      <c r="U1095" s="74"/>
      <c r="V1095" s="23">
        <f>SUM(R1095:U1095)</f>
        <v>0</v>
      </c>
      <c r="W1095" s="23">
        <f>Q1095+V1095</f>
        <v>73963.5</v>
      </c>
      <c r="X1095" s="23">
        <f>Q1095/W1095*100</f>
        <v>100</v>
      </c>
      <c r="Y1095" s="23">
        <f>V1095/W1095*100</f>
        <v>0</v>
      </c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/>
      <c r="I1096" s="64"/>
      <c r="J1096" s="53" t="s">
        <v>53</v>
      </c>
      <c r="K1096" s="54"/>
      <c r="L1096" s="74">
        <v>69742</v>
      </c>
      <c r="M1096" s="23">
        <v>611.3</v>
      </c>
      <c r="N1096" s="74">
        <v>703</v>
      </c>
      <c r="O1096" s="74">
        <v>3605.3</v>
      </c>
      <c r="P1096" s="23"/>
      <c r="Q1096" s="23">
        <f>SUM(L1096:P1096)</f>
        <v>74661.6</v>
      </c>
      <c r="R1096" s="23"/>
      <c r="S1096" s="74"/>
      <c r="T1096" s="74"/>
      <c r="U1096" s="74"/>
      <c r="V1096" s="23">
        <f>SUM(R1096:U1096)</f>
        <v>0</v>
      </c>
      <c r="W1096" s="23">
        <f>Q1096+V1096</f>
        <v>74661.6</v>
      </c>
      <c r="X1096" s="23">
        <f>Q1096/W1096*100</f>
        <v>100</v>
      </c>
      <c r="Y1096" s="23">
        <f>V1096/W1096*100</f>
        <v>0</v>
      </c>
      <c r="Z1096" s="4"/>
    </row>
    <row r="1097" spans="1:26" ht="23.25">
      <c r="A1097" s="4"/>
      <c r="B1097" s="51"/>
      <c r="C1097" s="51"/>
      <c r="D1097" s="51"/>
      <c r="E1097" s="51"/>
      <c r="F1097" s="51"/>
      <c r="G1097" s="51"/>
      <c r="H1097" s="51"/>
      <c r="I1097" s="64"/>
      <c r="J1097" s="53" t="s">
        <v>54</v>
      </c>
      <c r="K1097" s="54"/>
      <c r="L1097" s="74">
        <v>68042.9</v>
      </c>
      <c r="M1097" s="23">
        <v>567.4</v>
      </c>
      <c r="N1097" s="74">
        <v>597.3</v>
      </c>
      <c r="O1097" s="74">
        <v>3602.3</v>
      </c>
      <c r="P1097" s="23"/>
      <c r="Q1097" s="23">
        <f>SUM(L1097:P1097)</f>
        <v>72809.9</v>
      </c>
      <c r="R1097" s="23"/>
      <c r="S1097" s="74"/>
      <c r="T1097" s="74"/>
      <c r="U1097" s="74"/>
      <c r="V1097" s="23">
        <f>SUM(R1097:U1097)</f>
        <v>0</v>
      </c>
      <c r="W1097" s="23">
        <f>Q1097+V1097</f>
        <v>72809.9</v>
      </c>
      <c r="X1097" s="23">
        <f>Q1097/W1097*100</f>
        <v>100</v>
      </c>
      <c r="Y1097" s="23">
        <f>V1097/W1097*100</f>
        <v>0</v>
      </c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4"/>
      <c r="J1098" s="53" t="s">
        <v>55</v>
      </c>
      <c r="K1098" s="54"/>
      <c r="L1098" s="74">
        <f aca="true" t="shared" si="105" ref="L1098:W1098">L1097/L1095*100</f>
        <v>122.46058985189809</v>
      </c>
      <c r="M1098" s="23">
        <f t="shared" si="105"/>
        <v>80.95306035097731</v>
      </c>
      <c r="N1098" s="74">
        <f t="shared" si="105"/>
        <v>4.063403517126432</v>
      </c>
      <c r="O1098" s="74">
        <f t="shared" si="105"/>
        <v>120.07666666666668</v>
      </c>
      <c r="P1098" s="23"/>
      <c r="Q1098" s="23">
        <f t="shared" si="105"/>
        <v>98.44031177540272</v>
      </c>
      <c r="R1098" s="23"/>
      <c r="S1098" s="74"/>
      <c r="T1098" s="74"/>
      <c r="U1098" s="74"/>
      <c r="V1098" s="23"/>
      <c r="W1098" s="23">
        <f t="shared" si="105"/>
        <v>98.44031177540272</v>
      </c>
      <c r="X1098" s="23"/>
      <c r="Y1098" s="23"/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51"/>
      <c r="I1099" s="64"/>
      <c r="J1099" s="53" t="s">
        <v>56</v>
      </c>
      <c r="K1099" s="54"/>
      <c r="L1099" s="74">
        <f>L1097/L1096*100</f>
        <v>97.56373490866335</v>
      </c>
      <c r="M1099" s="23">
        <f>M1097/M1096*100</f>
        <v>92.81858334696548</v>
      </c>
      <c r="N1099" s="74">
        <f>N1097/N1096*100</f>
        <v>84.96443812233285</v>
      </c>
      <c r="O1099" s="74">
        <f>O1097/O1096*100</f>
        <v>99.91678917149753</v>
      </c>
      <c r="P1099" s="23"/>
      <c r="Q1099" s="23">
        <f>Q1097/Q1096*100</f>
        <v>97.51987634875222</v>
      </c>
      <c r="R1099" s="23"/>
      <c r="S1099" s="74"/>
      <c r="T1099" s="74"/>
      <c r="U1099" s="74"/>
      <c r="V1099" s="23"/>
      <c r="W1099" s="23">
        <f>W1097/W1096*100</f>
        <v>97.51987634875222</v>
      </c>
      <c r="X1099" s="23"/>
      <c r="Y1099" s="23"/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4"/>
      <c r="J1100" s="53"/>
      <c r="K1100" s="54"/>
      <c r="L1100" s="74"/>
      <c r="M1100" s="23"/>
      <c r="N1100" s="74"/>
      <c r="O1100" s="74"/>
      <c r="P1100" s="23"/>
      <c r="Q1100" s="23"/>
      <c r="R1100" s="23"/>
      <c r="S1100" s="74"/>
      <c r="T1100" s="74"/>
      <c r="U1100" s="74"/>
      <c r="V1100" s="23"/>
      <c r="W1100" s="23"/>
      <c r="X1100" s="23"/>
      <c r="Y1100" s="23"/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 t="s">
        <v>153</v>
      </c>
      <c r="I1101" s="64"/>
      <c r="J1101" s="53" t="s">
        <v>215</v>
      </c>
      <c r="K1101" s="54"/>
      <c r="L1101" s="74"/>
      <c r="M1101" s="23"/>
      <c r="N1101" s="74"/>
      <c r="O1101" s="74"/>
      <c r="P1101" s="23"/>
      <c r="Q1101" s="23"/>
      <c r="R1101" s="23"/>
      <c r="S1101" s="74"/>
      <c r="T1101" s="74"/>
      <c r="U1101" s="74"/>
      <c r="V1101" s="23"/>
      <c r="W1101" s="23"/>
      <c r="X1101" s="23"/>
      <c r="Y1101" s="23"/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4"/>
      <c r="J1102" s="53" t="s">
        <v>155</v>
      </c>
      <c r="K1102" s="54"/>
      <c r="L1102" s="74"/>
      <c r="M1102" s="23"/>
      <c r="N1102" s="74"/>
      <c r="O1102" s="74"/>
      <c r="P1102" s="23"/>
      <c r="Q1102" s="23"/>
      <c r="R1102" s="23"/>
      <c r="S1102" s="74"/>
      <c r="T1102" s="74"/>
      <c r="U1102" s="74"/>
      <c r="V1102" s="23"/>
      <c r="W1102" s="23"/>
      <c r="X1102" s="23"/>
      <c r="Y1102" s="23"/>
      <c r="Z1102" s="4"/>
    </row>
    <row r="1103" spans="1:26" ht="23.25">
      <c r="A1103" s="4"/>
      <c r="B1103" s="57"/>
      <c r="C1103" s="58"/>
      <c r="D1103" s="58"/>
      <c r="E1103" s="58"/>
      <c r="F1103" s="58"/>
      <c r="G1103" s="58"/>
      <c r="H1103" s="58"/>
      <c r="I1103" s="53"/>
      <c r="J1103" s="53" t="s">
        <v>52</v>
      </c>
      <c r="K1103" s="54"/>
      <c r="L1103" s="21">
        <v>19064</v>
      </c>
      <c r="M1103" s="21">
        <v>5631.8</v>
      </c>
      <c r="N1103" s="21">
        <v>68948.7</v>
      </c>
      <c r="O1103" s="21"/>
      <c r="P1103" s="21"/>
      <c r="Q1103" s="21">
        <f>SUM(L1103:P1103)</f>
        <v>93644.5</v>
      </c>
      <c r="R1103" s="21"/>
      <c r="S1103" s="21">
        <v>14800</v>
      </c>
      <c r="T1103" s="21">
        <v>18000</v>
      </c>
      <c r="U1103" s="21"/>
      <c r="V1103" s="21">
        <f>SUM(R1103:U1103)</f>
        <v>32800</v>
      </c>
      <c r="W1103" s="21">
        <f>Q1103+V1103</f>
        <v>126444.5</v>
      </c>
      <c r="X1103" s="21">
        <f>Q1103/W1103*100</f>
        <v>74.05976535159695</v>
      </c>
      <c r="Y1103" s="21">
        <f>V1103/W1103*100</f>
        <v>25.940234648403056</v>
      </c>
      <c r="Z1103" s="4"/>
    </row>
    <row r="1104" spans="1:26" ht="23.25">
      <c r="A1104" s="4"/>
      <c r="B1104" s="51"/>
      <c r="C1104" s="51"/>
      <c r="D1104" s="51"/>
      <c r="E1104" s="51"/>
      <c r="F1104" s="51"/>
      <c r="G1104" s="51"/>
      <c r="H1104" s="51"/>
      <c r="I1104" s="64"/>
      <c r="J1104" s="53" t="s">
        <v>53</v>
      </c>
      <c r="K1104" s="54"/>
      <c r="L1104" s="74">
        <v>22097.1</v>
      </c>
      <c r="M1104" s="23">
        <v>4984.4</v>
      </c>
      <c r="N1104" s="74">
        <v>67850.1</v>
      </c>
      <c r="O1104" s="74"/>
      <c r="P1104" s="23"/>
      <c r="Q1104" s="23">
        <f>SUM(L1104:P1104)</f>
        <v>94931.6</v>
      </c>
      <c r="R1104" s="23"/>
      <c r="S1104" s="74">
        <v>21953.4</v>
      </c>
      <c r="T1104" s="74">
        <v>18715.9</v>
      </c>
      <c r="U1104" s="74"/>
      <c r="V1104" s="23">
        <f>SUM(R1104:U1104)</f>
        <v>40669.3</v>
      </c>
      <c r="W1104" s="23">
        <f>Q1104+V1104</f>
        <v>135600.90000000002</v>
      </c>
      <c r="X1104" s="23">
        <f>Q1104/W1104*100</f>
        <v>70.00808991680732</v>
      </c>
      <c r="Y1104" s="23">
        <f>V1104/W1104*100</f>
        <v>29.991910083192657</v>
      </c>
      <c r="Z1104" s="4"/>
    </row>
    <row r="1105" spans="1:26" ht="23.25">
      <c r="A1105" s="4"/>
      <c r="B1105" s="51"/>
      <c r="C1105" s="51"/>
      <c r="D1105" s="51"/>
      <c r="E1105" s="51"/>
      <c r="F1105" s="51"/>
      <c r="G1105" s="51"/>
      <c r="H1105" s="51"/>
      <c r="I1105" s="64"/>
      <c r="J1105" s="53" t="s">
        <v>54</v>
      </c>
      <c r="K1105" s="54"/>
      <c r="L1105" s="74">
        <v>21774.6</v>
      </c>
      <c r="M1105" s="23">
        <v>4520</v>
      </c>
      <c r="N1105" s="74">
        <v>64289.6</v>
      </c>
      <c r="O1105" s="74"/>
      <c r="P1105" s="23"/>
      <c r="Q1105" s="23">
        <f>SUM(L1105:P1105)</f>
        <v>90584.2</v>
      </c>
      <c r="R1105" s="23"/>
      <c r="S1105" s="74">
        <v>18635.4</v>
      </c>
      <c r="T1105" s="74">
        <v>18373.4</v>
      </c>
      <c r="U1105" s="74"/>
      <c r="V1105" s="23">
        <f>SUM(R1105:U1105)</f>
        <v>37008.8</v>
      </c>
      <c r="W1105" s="23">
        <f>Q1105+V1105</f>
        <v>127593</v>
      </c>
      <c r="X1105" s="23">
        <f>Q1105/W1105*100</f>
        <v>70.99464704176562</v>
      </c>
      <c r="Y1105" s="23">
        <f>V1105/W1105*100</f>
        <v>29.005352958234386</v>
      </c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51"/>
      <c r="I1106" s="64"/>
      <c r="J1106" s="53" t="s">
        <v>55</v>
      </c>
      <c r="K1106" s="54"/>
      <c r="L1106" s="74">
        <f aca="true" t="shared" si="106" ref="L1106:W1106">L1105/L1103*100</f>
        <v>114.21842215694502</v>
      </c>
      <c r="M1106" s="23">
        <f t="shared" si="106"/>
        <v>80.25853190809332</v>
      </c>
      <c r="N1106" s="74">
        <f t="shared" si="106"/>
        <v>93.24265722196358</v>
      </c>
      <c r="O1106" s="74"/>
      <c r="P1106" s="23"/>
      <c r="Q1106" s="23">
        <f t="shared" si="106"/>
        <v>96.73200241338252</v>
      </c>
      <c r="R1106" s="23"/>
      <c r="S1106" s="74">
        <f t="shared" si="106"/>
        <v>125.91486486486487</v>
      </c>
      <c r="T1106" s="74">
        <f t="shared" si="106"/>
        <v>102.07444444444445</v>
      </c>
      <c r="U1106" s="74"/>
      <c r="V1106" s="23">
        <f t="shared" si="106"/>
        <v>112.83170731707317</v>
      </c>
      <c r="W1106" s="23">
        <f t="shared" si="106"/>
        <v>100.90830364310033</v>
      </c>
      <c r="X1106" s="23"/>
      <c r="Y1106" s="23"/>
      <c r="Z1106" s="4"/>
    </row>
    <row r="1107" spans="1:26" ht="23.25">
      <c r="A1107" s="4"/>
      <c r="B1107" s="51"/>
      <c r="C1107" s="51"/>
      <c r="D1107" s="51"/>
      <c r="E1107" s="51"/>
      <c r="F1107" s="51"/>
      <c r="G1107" s="51"/>
      <c r="H1107" s="51"/>
      <c r="I1107" s="64"/>
      <c r="J1107" s="53" t="s">
        <v>56</v>
      </c>
      <c r="K1107" s="54"/>
      <c r="L1107" s="74">
        <f>L1105/L1104*100</f>
        <v>98.54053246806141</v>
      </c>
      <c r="M1107" s="23">
        <f>M1105/M1104*100</f>
        <v>90.68293074392105</v>
      </c>
      <c r="N1107" s="74">
        <f aca="true" t="shared" si="107" ref="N1107:W1107">N1105/N1104*100</f>
        <v>94.75240272306155</v>
      </c>
      <c r="O1107" s="74"/>
      <c r="P1107" s="23"/>
      <c r="Q1107" s="23">
        <f t="shared" si="107"/>
        <v>95.42049222808842</v>
      </c>
      <c r="R1107" s="23"/>
      <c r="S1107" s="74">
        <f t="shared" si="107"/>
        <v>84.88616797398126</v>
      </c>
      <c r="T1107" s="74">
        <f t="shared" si="107"/>
        <v>98.17000518275904</v>
      </c>
      <c r="U1107" s="74"/>
      <c r="V1107" s="23">
        <f t="shared" si="107"/>
        <v>90.99935332056367</v>
      </c>
      <c r="W1107" s="23">
        <f t="shared" si="107"/>
        <v>94.09450822229054</v>
      </c>
      <c r="X1107" s="23"/>
      <c r="Y1107" s="23"/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4"/>
      <c r="J1108" s="53"/>
      <c r="K1108" s="54"/>
      <c r="L1108" s="74"/>
      <c r="M1108" s="23"/>
      <c r="N1108" s="74"/>
      <c r="O1108" s="74"/>
      <c r="P1108" s="23"/>
      <c r="Q1108" s="23"/>
      <c r="R1108" s="23"/>
      <c r="S1108" s="74"/>
      <c r="T1108" s="74"/>
      <c r="U1108" s="74"/>
      <c r="V1108" s="23"/>
      <c r="W1108" s="23"/>
      <c r="X1108" s="23"/>
      <c r="Y1108" s="23"/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 t="s">
        <v>156</v>
      </c>
      <c r="I1109" s="64"/>
      <c r="J1109" s="53" t="s">
        <v>216</v>
      </c>
      <c r="K1109" s="54"/>
      <c r="L1109" s="74"/>
      <c r="M1109" s="23"/>
      <c r="N1109" s="74"/>
      <c r="O1109" s="74"/>
      <c r="P1109" s="23"/>
      <c r="Q1109" s="23"/>
      <c r="R1109" s="23"/>
      <c r="S1109" s="74"/>
      <c r="T1109" s="74"/>
      <c r="U1109" s="74"/>
      <c r="V1109" s="23"/>
      <c r="W1109" s="23"/>
      <c r="X1109" s="23"/>
      <c r="Y1109" s="23"/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4"/>
      <c r="J1110" s="53" t="s">
        <v>158</v>
      </c>
      <c r="K1110" s="54"/>
      <c r="L1110" s="74"/>
      <c r="M1110" s="23"/>
      <c r="N1110" s="74"/>
      <c r="O1110" s="74"/>
      <c r="P1110" s="23"/>
      <c r="Q1110" s="23"/>
      <c r="R1110" s="23"/>
      <c r="S1110" s="74"/>
      <c r="T1110" s="74"/>
      <c r="U1110" s="74"/>
      <c r="V1110" s="23"/>
      <c r="W1110" s="23"/>
      <c r="X1110" s="23"/>
      <c r="Y1110" s="23"/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4"/>
      <c r="J1111" s="53" t="s">
        <v>52</v>
      </c>
      <c r="K1111" s="54"/>
      <c r="L1111" s="74">
        <v>19011.2</v>
      </c>
      <c r="M1111" s="23">
        <v>286.2</v>
      </c>
      <c r="N1111" s="74">
        <v>2838.3</v>
      </c>
      <c r="O1111" s="74">
        <v>3376</v>
      </c>
      <c r="P1111" s="23"/>
      <c r="Q1111" s="23">
        <f>SUM(L1111:P1111)</f>
        <v>25511.7</v>
      </c>
      <c r="R1111" s="23"/>
      <c r="S1111" s="74">
        <v>31</v>
      </c>
      <c r="T1111" s="74"/>
      <c r="U1111" s="74"/>
      <c r="V1111" s="23">
        <f>SUM(R1111:U1111)</f>
        <v>31</v>
      </c>
      <c r="W1111" s="23">
        <f>Q1111+V1111</f>
        <v>25542.7</v>
      </c>
      <c r="X1111" s="23">
        <f>Q1111/W1111*100</f>
        <v>99.87863460010101</v>
      </c>
      <c r="Y1111" s="23">
        <f>V1111/W1111*100</f>
        <v>0.12136539989899267</v>
      </c>
      <c r="Z1111" s="4"/>
    </row>
    <row r="1112" spans="1:26" ht="23.25">
      <c r="A1112" s="4"/>
      <c r="B1112" s="57"/>
      <c r="C1112" s="58"/>
      <c r="D1112" s="58"/>
      <c r="E1112" s="58"/>
      <c r="F1112" s="58"/>
      <c r="G1112" s="58"/>
      <c r="H1112" s="58"/>
      <c r="I1112" s="53"/>
      <c r="J1112" s="53" t="s">
        <v>53</v>
      </c>
      <c r="K1112" s="54"/>
      <c r="L1112" s="21">
        <v>24134.5</v>
      </c>
      <c r="M1112" s="21">
        <v>380.2</v>
      </c>
      <c r="N1112" s="21">
        <v>1469.5</v>
      </c>
      <c r="O1112" s="21">
        <v>3376</v>
      </c>
      <c r="P1112" s="21"/>
      <c r="Q1112" s="21">
        <f>SUM(L1112:P1112)</f>
        <v>29360.2</v>
      </c>
      <c r="R1112" s="21"/>
      <c r="S1112" s="21">
        <v>357.9</v>
      </c>
      <c r="T1112" s="21"/>
      <c r="U1112" s="21"/>
      <c r="V1112" s="21">
        <f>SUM(R1112:U1112)</f>
        <v>357.9</v>
      </c>
      <c r="W1112" s="21">
        <f>Q1112+V1112</f>
        <v>29718.100000000002</v>
      </c>
      <c r="X1112" s="21">
        <f>Q1112/W1112*100</f>
        <v>98.79568343871243</v>
      </c>
      <c r="Y1112" s="21">
        <f>V1112/W1112*100</f>
        <v>1.2043165612875653</v>
      </c>
      <c r="Z1112" s="4"/>
    </row>
    <row r="1113" spans="1:26" ht="23.25">
      <c r="A1113" s="4"/>
      <c r="B1113" s="51"/>
      <c r="C1113" s="51"/>
      <c r="D1113" s="51"/>
      <c r="E1113" s="51"/>
      <c r="F1113" s="51"/>
      <c r="G1113" s="51"/>
      <c r="H1113" s="51"/>
      <c r="I1113" s="64"/>
      <c r="J1113" s="53" t="s">
        <v>54</v>
      </c>
      <c r="K1113" s="54"/>
      <c r="L1113" s="74">
        <v>23968.6</v>
      </c>
      <c r="M1113" s="23">
        <v>322.1</v>
      </c>
      <c r="N1113" s="74">
        <v>1151.9</v>
      </c>
      <c r="O1113" s="74">
        <v>3300</v>
      </c>
      <c r="P1113" s="23"/>
      <c r="Q1113" s="23">
        <f>SUM(L1113:P1113)</f>
        <v>28742.6</v>
      </c>
      <c r="R1113" s="23"/>
      <c r="S1113" s="74">
        <v>199.3</v>
      </c>
      <c r="T1113" s="74"/>
      <c r="U1113" s="74"/>
      <c r="V1113" s="23">
        <f>SUM(R1113:U1113)</f>
        <v>199.3</v>
      </c>
      <c r="W1113" s="23">
        <f>Q1113+V1113</f>
        <v>28941.899999999998</v>
      </c>
      <c r="X1113" s="23">
        <f>Q1113/W1113*100</f>
        <v>99.31137900414278</v>
      </c>
      <c r="Y1113" s="23">
        <f>V1113/W1113*100</f>
        <v>0.6886209958572175</v>
      </c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51"/>
      <c r="I1114" s="64"/>
      <c r="J1114" s="53" t="s">
        <v>55</v>
      </c>
      <c r="K1114" s="54"/>
      <c r="L1114" s="74">
        <f aca="true" t="shared" si="108" ref="L1114:W1114">L1113/L1111*100</f>
        <v>126.07620770913985</v>
      </c>
      <c r="M1114" s="23">
        <f t="shared" si="108"/>
        <v>112.54367575122292</v>
      </c>
      <c r="N1114" s="74">
        <f t="shared" si="108"/>
        <v>40.58415248564282</v>
      </c>
      <c r="O1114" s="74">
        <f t="shared" si="108"/>
        <v>97.74881516587678</v>
      </c>
      <c r="P1114" s="23"/>
      <c r="Q1114" s="23">
        <f t="shared" si="108"/>
        <v>112.66438536044245</v>
      </c>
      <c r="R1114" s="23"/>
      <c r="S1114" s="74">
        <f t="shared" si="108"/>
        <v>642.9032258064517</v>
      </c>
      <c r="T1114" s="74"/>
      <c r="U1114" s="74"/>
      <c r="V1114" s="23">
        <f t="shared" si="108"/>
        <v>642.9032258064517</v>
      </c>
      <c r="W1114" s="23">
        <f t="shared" si="108"/>
        <v>113.30791184956954</v>
      </c>
      <c r="X1114" s="23"/>
      <c r="Y1114" s="23"/>
      <c r="Z1114" s="4"/>
    </row>
    <row r="1115" spans="1:26" ht="23.25">
      <c r="A1115" s="4"/>
      <c r="B1115" s="51"/>
      <c r="C1115" s="51"/>
      <c r="D1115" s="51"/>
      <c r="E1115" s="51"/>
      <c r="F1115" s="51"/>
      <c r="G1115" s="51"/>
      <c r="H1115" s="51"/>
      <c r="I1115" s="64"/>
      <c r="J1115" s="53" t="s">
        <v>56</v>
      </c>
      <c r="K1115" s="54"/>
      <c r="L1115" s="74">
        <f>L1113/L1112*100</f>
        <v>99.31260229132569</v>
      </c>
      <c r="M1115" s="23">
        <f>M1113/M1112*100</f>
        <v>84.7185691741189</v>
      </c>
      <c r="N1115" s="74">
        <f aca="true" t="shared" si="109" ref="N1115:W1115">N1113/N1112*100</f>
        <v>78.38720653283431</v>
      </c>
      <c r="O1115" s="74">
        <f t="shared" si="109"/>
        <v>97.74881516587678</v>
      </c>
      <c r="P1115" s="23"/>
      <c r="Q1115" s="23">
        <f t="shared" si="109"/>
        <v>97.89647209487673</v>
      </c>
      <c r="R1115" s="23"/>
      <c r="S1115" s="74">
        <f t="shared" si="109"/>
        <v>55.685945794914794</v>
      </c>
      <c r="T1115" s="74"/>
      <c r="U1115" s="74"/>
      <c r="V1115" s="23">
        <f t="shared" si="109"/>
        <v>55.685945794914794</v>
      </c>
      <c r="W1115" s="23">
        <f t="shared" si="109"/>
        <v>97.38812373603963</v>
      </c>
      <c r="X1115" s="23"/>
      <c r="Y1115" s="23"/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4"/>
      <c r="J1116" s="53"/>
      <c r="K1116" s="54"/>
      <c r="L1116" s="74"/>
      <c r="M1116" s="23"/>
      <c r="N1116" s="74"/>
      <c r="O1116" s="74"/>
      <c r="P1116" s="23"/>
      <c r="Q1116" s="23"/>
      <c r="R1116" s="23"/>
      <c r="S1116" s="74"/>
      <c r="T1116" s="74"/>
      <c r="U1116" s="74"/>
      <c r="V1116" s="23"/>
      <c r="W1116" s="23"/>
      <c r="X1116" s="23"/>
      <c r="Y1116" s="23"/>
      <c r="Z1116" s="4"/>
    </row>
    <row r="1117" spans="1:26" ht="23.25">
      <c r="A1117" s="4"/>
      <c r="B1117" s="57"/>
      <c r="C1117" s="57"/>
      <c r="D1117" s="57"/>
      <c r="E1117" s="57"/>
      <c r="F1117" s="57"/>
      <c r="G1117" s="57"/>
      <c r="H1117" s="57" t="s">
        <v>161</v>
      </c>
      <c r="I1117" s="64"/>
      <c r="J1117" s="53" t="s">
        <v>162</v>
      </c>
      <c r="K1117" s="54"/>
      <c r="L1117" s="74"/>
      <c r="M1117" s="23"/>
      <c r="N1117" s="74"/>
      <c r="O1117" s="74"/>
      <c r="P1117" s="23"/>
      <c r="Q1117" s="23"/>
      <c r="R1117" s="23"/>
      <c r="S1117" s="74"/>
      <c r="T1117" s="74"/>
      <c r="U1117" s="74"/>
      <c r="V1117" s="23"/>
      <c r="W1117" s="23"/>
      <c r="X1117" s="23"/>
      <c r="Y1117" s="23"/>
      <c r="Z1117" s="4"/>
    </row>
    <row r="1118" spans="1:26" ht="23.25">
      <c r="A1118" s="4"/>
      <c r="B1118" s="57"/>
      <c r="C1118" s="58"/>
      <c r="D1118" s="58"/>
      <c r="E1118" s="58"/>
      <c r="F1118" s="58"/>
      <c r="G1118" s="58"/>
      <c r="H1118" s="58"/>
      <c r="I1118" s="53"/>
      <c r="J1118" s="53" t="s">
        <v>163</v>
      </c>
      <c r="K1118" s="54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4"/>
    </row>
    <row r="1119" spans="1:26" ht="23.25">
      <c r="A1119" s="4"/>
      <c r="B1119" s="57"/>
      <c r="C1119" s="57"/>
      <c r="D1119" s="57"/>
      <c r="E1119" s="57"/>
      <c r="F1119" s="57"/>
      <c r="G1119" s="57"/>
      <c r="H1119" s="57"/>
      <c r="I1119" s="64"/>
      <c r="J1119" s="53" t="s">
        <v>52</v>
      </c>
      <c r="K1119" s="54"/>
      <c r="L1119" s="74">
        <v>138713.1</v>
      </c>
      <c r="M1119" s="23">
        <v>5015.5</v>
      </c>
      <c r="N1119" s="74">
        <v>41335.3</v>
      </c>
      <c r="O1119" s="74"/>
      <c r="P1119" s="23"/>
      <c r="Q1119" s="23">
        <f>SUM(L1119:P1119)</f>
        <v>185063.90000000002</v>
      </c>
      <c r="R1119" s="23"/>
      <c r="S1119" s="74"/>
      <c r="T1119" s="74">
        <v>1748.7</v>
      </c>
      <c r="U1119" s="74"/>
      <c r="V1119" s="23">
        <f>SUM(R1119:U1119)</f>
        <v>1748.7</v>
      </c>
      <c r="W1119" s="23">
        <f>Q1119+V1119</f>
        <v>186812.60000000003</v>
      </c>
      <c r="X1119" s="23">
        <f>Q1119/W1119*100</f>
        <v>99.06392823610398</v>
      </c>
      <c r="Y1119" s="23">
        <f>V1119/W1119*100</f>
        <v>0.9360717638960112</v>
      </c>
      <c r="Z1119" s="4"/>
    </row>
    <row r="1120" spans="1:26" ht="23.25">
      <c r="A1120" s="4"/>
      <c r="B1120" s="57"/>
      <c r="C1120" s="57"/>
      <c r="D1120" s="57"/>
      <c r="E1120" s="57"/>
      <c r="F1120" s="57"/>
      <c r="G1120" s="57"/>
      <c r="H1120" s="57"/>
      <c r="I1120" s="64"/>
      <c r="J1120" s="53" t="s">
        <v>53</v>
      </c>
      <c r="K1120" s="54"/>
      <c r="L1120" s="74">
        <v>179599.5</v>
      </c>
      <c r="M1120" s="23">
        <v>6296.7</v>
      </c>
      <c r="N1120" s="74">
        <v>39299.2</v>
      </c>
      <c r="O1120" s="74"/>
      <c r="P1120" s="23"/>
      <c r="Q1120" s="23">
        <f>SUM(L1120:P1120)</f>
        <v>225195.40000000002</v>
      </c>
      <c r="R1120" s="23"/>
      <c r="S1120" s="74"/>
      <c r="T1120" s="74"/>
      <c r="U1120" s="74"/>
      <c r="V1120" s="23">
        <f>SUM(R1120:U1120)</f>
        <v>0</v>
      </c>
      <c r="W1120" s="23">
        <f>Q1120+V1120</f>
        <v>225195.40000000002</v>
      </c>
      <c r="X1120" s="23">
        <f>Q1120/W1120*100</f>
        <v>100</v>
      </c>
      <c r="Y1120" s="23">
        <f>V1120/W1120*100</f>
        <v>0</v>
      </c>
      <c r="Z1120" s="4"/>
    </row>
    <row r="1121" spans="1:26" ht="23.25">
      <c r="A1121" s="4"/>
      <c r="B1121" s="57"/>
      <c r="C1121" s="57"/>
      <c r="D1121" s="57"/>
      <c r="E1121" s="57"/>
      <c r="F1121" s="57"/>
      <c r="G1121" s="57"/>
      <c r="H1121" s="57"/>
      <c r="I1121" s="64"/>
      <c r="J1121" s="53" t="s">
        <v>54</v>
      </c>
      <c r="K1121" s="54"/>
      <c r="L1121" s="74">
        <v>176833.6</v>
      </c>
      <c r="M1121" s="23">
        <v>5648.2</v>
      </c>
      <c r="N1121" s="74">
        <v>35386.4</v>
      </c>
      <c r="O1121" s="74"/>
      <c r="P1121" s="23"/>
      <c r="Q1121" s="23">
        <f>SUM(L1121:P1121)</f>
        <v>217868.2</v>
      </c>
      <c r="R1121" s="23"/>
      <c r="S1121" s="74"/>
      <c r="T1121" s="74"/>
      <c r="U1121" s="74"/>
      <c r="V1121" s="23">
        <f>SUM(R1121:U1121)</f>
        <v>0</v>
      </c>
      <c r="W1121" s="23">
        <f>Q1121+V1121</f>
        <v>217868.2</v>
      </c>
      <c r="X1121" s="23">
        <f>Q1121/W1121*100</f>
        <v>100</v>
      </c>
      <c r="Y1121" s="23">
        <f>V1121/W1121*100</f>
        <v>0</v>
      </c>
      <c r="Z1121" s="4"/>
    </row>
    <row r="1122" spans="1:26" ht="23.25">
      <c r="A1122" s="4"/>
      <c r="B1122" s="57"/>
      <c r="C1122" s="57"/>
      <c r="D1122" s="57"/>
      <c r="E1122" s="57"/>
      <c r="F1122" s="57"/>
      <c r="G1122" s="57"/>
      <c r="H1122" s="57"/>
      <c r="I1122" s="64"/>
      <c r="J1122" s="53" t="s">
        <v>55</v>
      </c>
      <c r="K1122" s="54"/>
      <c r="L1122" s="74">
        <f aca="true" t="shared" si="110" ref="L1122:W1122">L1121/L1119*100</f>
        <v>127.48154283914064</v>
      </c>
      <c r="M1122" s="23">
        <f t="shared" si="110"/>
        <v>112.6148938291297</v>
      </c>
      <c r="N1122" s="74">
        <f t="shared" si="110"/>
        <v>85.60818477185359</v>
      </c>
      <c r="O1122" s="74"/>
      <c r="P1122" s="23"/>
      <c r="Q1122" s="23">
        <f t="shared" si="110"/>
        <v>117.7259314215252</v>
      </c>
      <c r="R1122" s="23"/>
      <c r="S1122" s="74"/>
      <c r="T1122" s="74">
        <f t="shared" si="110"/>
        <v>0</v>
      </c>
      <c r="U1122" s="74"/>
      <c r="V1122" s="23">
        <f t="shared" si="110"/>
        <v>0</v>
      </c>
      <c r="W1122" s="23">
        <f t="shared" si="110"/>
        <v>116.62393221870472</v>
      </c>
      <c r="X1122" s="23"/>
      <c r="Y1122" s="23"/>
      <c r="Z1122" s="4"/>
    </row>
    <row r="1123" spans="1:26" ht="23.25">
      <c r="A1123" s="4"/>
      <c r="B1123" s="57"/>
      <c r="C1123" s="57"/>
      <c r="D1123" s="57"/>
      <c r="E1123" s="57"/>
      <c r="F1123" s="57"/>
      <c r="G1123" s="57"/>
      <c r="H1123" s="57"/>
      <c r="I1123" s="64"/>
      <c r="J1123" s="53" t="s">
        <v>56</v>
      </c>
      <c r="K1123" s="54"/>
      <c r="L1123" s="74">
        <f>L1121/L1120*100</f>
        <v>98.45996230501756</v>
      </c>
      <c r="M1123" s="23">
        <f>M1121/M1120*100</f>
        <v>89.70095446821351</v>
      </c>
      <c r="N1123" s="74">
        <f>N1121/N1120*100</f>
        <v>90.04356322775018</v>
      </c>
      <c r="O1123" s="74"/>
      <c r="P1123" s="23"/>
      <c r="Q1123" s="23">
        <f>Q1121/Q1120*100</f>
        <v>96.74629233101564</v>
      </c>
      <c r="R1123" s="23"/>
      <c r="S1123" s="74"/>
      <c r="T1123" s="74"/>
      <c r="U1123" s="74"/>
      <c r="V1123" s="23"/>
      <c r="W1123" s="23">
        <f>W1121/W1120*100</f>
        <v>96.74629233101564</v>
      </c>
      <c r="X1123" s="23"/>
      <c r="Y1123" s="23"/>
      <c r="Z1123" s="4"/>
    </row>
    <row r="1124" spans="1:26" ht="23.25">
      <c r="A1124" s="4"/>
      <c r="B1124" s="57"/>
      <c r="C1124" s="57"/>
      <c r="D1124" s="57"/>
      <c r="E1124" s="57"/>
      <c r="F1124" s="57"/>
      <c r="G1124" s="57"/>
      <c r="H1124" s="57"/>
      <c r="I1124" s="64"/>
      <c r="J1124" s="53"/>
      <c r="K1124" s="54"/>
      <c r="L1124" s="74"/>
      <c r="M1124" s="23"/>
      <c r="N1124" s="74"/>
      <c r="O1124" s="74"/>
      <c r="P1124" s="23"/>
      <c r="Q1124" s="23"/>
      <c r="R1124" s="23"/>
      <c r="S1124" s="74"/>
      <c r="T1124" s="74"/>
      <c r="U1124" s="74"/>
      <c r="V1124" s="23"/>
      <c r="W1124" s="23"/>
      <c r="X1124" s="23"/>
      <c r="Y1124" s="23"/>
      <c r="Z1124" s="4"/>
    </row>
    <row r="1125" spans="1:26" ht="23.25">
      <c r="A1125" s="4"/>
      <c r="B1125" s="65"/>
      <c r="C1125" s="65"/>
      <c r="D1125" s="65"/>
      <c r="E1125" s="65"/>
      <c r="F1125" s="65"/>
      <c r="G1125" s="65"/>
      <c r="H1125" s="65"/>
      <c r="I1125" s="66"/>
      <c r="J1125" s="62"/>
      <c r="K1125" s="63"/>
      <c r="L1125" s="75"/>
      <c r="M1125" s="76"/>
      <c r="N1125" s="75"/>
      <c r="O1125" s="75"/>
      <c r="P1125" s="76"/>
      <c r="Q1125" s="76"/>
      <c r="R1125" s="76"/>
      <c r="S1125" s="75"/>
      <c r="T1125" s="75"/>
      <c r="U1125" s="75"/>
      <c r="V1125" s="76"/>
      <c r="W1125" s="76"/>
      <c r="X1125" s="76"/>
      <c r="Y1125" s="76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253</v>
      </c>
      <c r="Z1127" s="4"/>
    </row>
    <row r="1128" spans="1:26" ht="23.25">
      <c r="A1128" s="4"/>
      <c r="B1128" s="67" t="s">
        <v>41</v>
      </c>
      <c r="C1128" s="68"/>
      <c r="D1128" s="68"/>
      <c r="E1128" s="68"/>
      <c r="F1128" s="68"/>
      <c r="G1128" s="68"/>
      <c r="H1128" s="69"/>
      <c r="I1128" s="10"/>
      <c r="J1128" s="11"/>
      <c r="K1128" s="12"/>
      <c r="L1128" s="13" t="s">
        <v>2</v>
      </c>
      <c r="M1128" s="13"/>
      <c r="N1128" s="13"/>
      <c r="O1128" s="13"/>
      <c r="P1128" s="13"/>
      <c r="Q1128" s="13"/>
      <c r="R1128" s="14" t="s">
        <v>3</v>
      </c>
      <c r="S1128" s="13"/>
      <c r="T1128" s="13"/>
      <c r="U1128" s="13"/>
      <c r="V1128" s="15"/>
      <c r="W1128" s="13" t="s">
        <v>43</v>
      </c>
      <c r="X1128" s="13"/>
      <c r="Y1128" s="16"/>
      <c r="Z1128" s="4"/>
    </row>
    <row r="1129" spans="1:26" ht="23.25">
      <c r="A1129" s="4"/>
      <c r="B1129" s="17" t="s">
        <v>42</v>
      </c>
      <c r="C1129" s="18"/>
      <c r="D1129" s="18"/>
      <c r="E1129" s="18"/>
      <c r="F1129" s="18"/>
      <c r="G1129" s="18"/>
      <c r="H1129" s="70"/>
      <c r="I1129" s="19"/>
      <c r="J1129" s="20"/>
      <c r="K1129" s="21"/>
      <c r="L1129" s="22"/>
      <c r="M1129" s="23"/>
      <c r="N1129" s="24"/>
      <c r="O1129" s="25" t="s">
        <v>4</v>
      </c>
      <c r="P1129" s="26"/>
      <c r="Q1129" s="27"/>
      <c r="R1129" s="28" t="s">
        <v>4</v>
      </c>
      <c r="S1129" s="24"/>
      <c r="T1129" s="22"/>
      <c r="U1129" s="29"/>
      <c r="V1129" s="27"/>
      <c r="W1129" s="27"/>
      <c r="X1129" s="30" t="s">
        <v>5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6</v>
      </c>
      <c r="K1130" s="21"/>
      <c r="L1130" s="34" t="s">
        <v>7</v>
      </c>
      <c r="M1130" s="35" t="s">
        <v>8</v>
      </c>
      <c r="N1130" s="36" t="s">
        <v>7</v>
      </c>
      <c r="O1130" s="34" t="s">
        <v>9</v>
      </c>
      <c r="P1130" s="26" t="s">
        <v>10</v>
      </c>
      <c r="Q1130" s="23"/>
      <c r="R1130" s="37" t="s">
        <v>9</v>
      </c>
      <c r="S1130" s="35" t="s">
        <v>11</v>
      </c>
      <c r="T1130" s="34" t="s">
        <v>12</v>
      </c>
      <c r="U1130" s="29" t="s">
        <v>13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32</v>
      </c>
      <c r="C1131" s="38" t="s">
        <v>33</v>
      </c>
      <c r="D1131" s="38" t="s">
        <v>34</v>
      </c>
      <c r="E1131" s="38" t="s">
        <v>35</v>
      </c>
      <c r="F1131" s="38" t="s">
        <v>36</v>
      </c>
      <c r="G1131" s="38" t="s">
        <v>37</v>
      </c>
      <c r="H1131" s="38" t="s">
        <v>40</v>
      </c>
      <c r="I1131" s="19"/>
      <c r="J1131" s="39"/>
      <c r="K1131" s="21"/>
      <c r="L1131" s="34" t="s">
        <v>14</v>
      </c>
      <c r="M1131" s="35" t="s">
        <v>15</v>
      </c>
      <c r="N1131" s="36" t="s">
        <v>16</v>
      </c>
      <c r="O1131" s="34" t="s">
        <v>17</v>
      </c>
      <c r="P1131" s="26" t="s">
        <v>18</v>
      </c>
      <c r="Q1131" s="35" t="s">
        <v>19</v>
      </c>
      <c r="R1131" s="37" t="s">
        <v>17</v>
      </c>
      <c r="S1131" s="35" t="s">
        <v>20</v>
      </c>
      <c r="T1131" s="34" t="s">
        <v>21</v>
      </c>
      <c r="U1131" s="29" t="s">
        <v>22</v>
      </c>
      <c r="V1131" s="26" t="s">
        <v>19</v>
      </c>
      <c r="W1131" s="26" t="s">
        <v>23</v>
      </c>
      <c r="X1131" s="26" t="s">
        <v>24</v>
      </c>
      <c r="Y1131" s="35" t="s">
        <v>25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26</v>
      </c>
      <c r="P1132" s="47"/>
      <c r="Q1132" s="48"/>
      <c r="R1132" s="49" t="s">
        <v>26</v>
      </c>
      <c r="S1132" s="44" t="s">
        <v>27</v>
      </c>
      <c r="T1132" s="43"/>
      <c r="U1132" s="50" t="s">
        <v>28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4"/>
      <c r="J1133" s="53"/>
      <c r="K1133" s="54"/>
      <c r="L1133" s="22"/>
      <c r="M1133" s="23"/>
      <c r="N1133" s="24"/>
      <c r="O1133" s="3"/>
      <c r="P1133" s="27"/>
      <c r="Q1133" s="27"/>
      <c r="R1133" s="23"/>
      <c r="S1133" s="24"/>
      <c r="T1133" s="22"/>
      <c r="U1133" s="73"/>
      <c r="V1133" s="27"/>
      <c r="W1133" s="27"/>
      <c r="X1133" s="27"/>
      <c r="Y1133" s="23"/>
      <c r="Z1133" s="4"/>
    </row>
    <row r="1134" spans="1:26" ht="23.25">
      <c r="A1134" s="4"/>
      <c r="B1134" s="51" t="s">
        <v>164</v>
      </c>
      <c r="C1134" s="51" t="s">
        <v>167</v>
      </c>
      <c r="D1134" s="51" t="s">
        <v>89</v>
      </c>
      <c r="E1134" s="51"/>
      <c r="F1134" s="51" t="s">
        <v>67</v>
      </c>
      <c r="G1134" s="51" t="s">
        <v>63</v>
      </c>
      <c r="H1134" s="51" t="s">
        <v>182</v>
      </c>
      <c r="I1134" s="64"/>
      <c r="J1134" s="55" t="s">
        <v>183</v>
      </c>
      <c r="K1134" s="56"/>
      <c r="L1134" s="74"/>
      <c r="M1134" s="74"/>
      <c r="N1134" s="74"/>
      <c r="O1134" s="74"/>
      <c r="P1134" s="74"/>
      <c r="Q1134" s="74"/>
      <c r="R1134" s="74"/>
      <c r="S1134" s="74"/>
      <c r="T1134" s="74"/>
      <c r="U1134" s="77"/>
      <c r="V1134" s="23"/>
      <c r="W1134" s="23"/>
      <c r="X1134" s="23"/>
      <c r="Y1134" s="23"/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4"/>
      <c r="J1135" s="55" t="s">
        <v>52</v>
      </c>
      <c r="K1135" s="56"/>
      <c r="L1135" s="74"/>
      <c r="M1135" s="74"/>
      <c r="N1135" s="74"/>
      <c r="O1135" s="74">
        <v>6865.6</v>
      </c>
      <c r="P1135" s="74"/>
      <c r="Q1135" s="74">
        <f>SUM(L1135:P1135)</f>
        <v>6865.6</v>
      </c>
      <c r="R1135" s="74">
        <v>680.8</v>
      </c>
      <c r="S1135" s="74"/>
      <c r="T1135" s="74"/>
      <c r="U1135" s="74"/>
      <c r="V1135" s="23">
        <f>SUM(R1135:U1135)</f>
        <v>680.8</v>
      </c>
      <c r="W1135" s="23">
        <f>Q1135+V1135</f>
        <v>7546.400000000001</v>
      </c>
      <c r="X1135" s="23">
        <f>Q1135/W1135*100</f>
        <v>90.97847980494011</v>
      </c>
      <c r="Y1135" s="23">
        <f>V1135/W1135*100</f>
        <v>9.021520195059894</v>
      </c>
      <c r="Z1135" s="4"/>
    </row>
    <row r="1136" spans="1:26" ht="23.25">
      <c r="A1136" s="4"/>
      <c r="B1136" s="51"/>
      <c r="C1136" s="51"/>
      <c r="D1136" s="51"/>
      <c r="E1136" s="51"/>
      <c r="F1136" s="51"/>
      <c r="G1136" s="51"/>
      <c r="H1136" s="51"/>
      <c r="I1136" s="64"/>
      <c r="J1136" s="53" t="s">
        <v>53</v>
      </c>
      <c r="K1136" s="54"/>
      <c r="L1136" s="74"/>
      <c r="M1136" s="74"/>
      <c r="N1136" s="74"/>
      <c r="O1136" s="74">
        <v>7610.7</v>
      </c>
      <c r="P1136" s="74"/>
      <c r="Q1136" s="23">
        <f>SUM(L1136:P1136)</f>
        <v>7610.7</v>
      </c>
      <c r="R1136" s="74">
        <v>680.8</v>
      </c>
      <c r="S1136" s="74"/>
      <c r="T1136" s="74"/>
      <c r="U1136" s="74"/>
      <c r="V1136" s="23">
        <f>SUM(R1136:U1136)</f>
        <v>680.8</v>
      </c>
      <c r="W1136" s="23">
        <f>Q1136+V1136</f>
        <v>8291.5</v>
      </c>
      <c r="X1136" s="23">
        <f>Q1136/W1136*100</f>
        <v>91.78918169209432</v>
      </c>
      <c r="Y1136" s="23">
        <f>V1136/W1136*100</f>
        <v>8.210818307905686</v>
      </c>
      <c r="Z1136" s="4"/>
    </row>
    <row r="1137" spans="1:26" ht="23.25">
      <c r="A1137" s="4"/>
      <c r="B1137" s="51"/>
      <c r="C1137" s="51"/>
      <c r="D1137" s="51"/>
      <c r="E1137" s="51"/>
      <c r="F1137" s="51"/>
      <c r="G1137" s="51"/>
      <c r="H1137" s="51"/>
      <c r="I1137" s="64"/>
      <c r="J1137" s="53" t="s">
        <v>54</v>
      </c>
      <c r="K1137" s="54"/>
      <c r="L1137" s="74"/>
      <c r="M1137" s="23"/>
      <c r="N1137" s="74"/>
      <c r="O1137" s="74">
        <v>7610.7</v>
      </c>
      <c r="P1137" s="23"/>
      <c r="Q1137" s="23">
        <f>SUM(L1137:P1137)</f>
        <v>7610.7</v>
      </c>
      <c r="R1137" s="23">
        <v>680.8</v>
      </c>
      <c r="S1137" s="74"/>
      <c r="T1137" s="74"/>
      <c r="U1137" s="74"/>
      <c r="V1137" s="23">
        <f>SUM(R1137:U1137)</f>
        <v>680.8</v>
      </c>
      <c r="W1137" s="23">
        <f>Q1137+V1137</f>
        <v>8291.5</v>
      </c>
      <c r="X1137" s="23">
        <f>Q1137/W1137*100</f>
        <v>91.78918169209432</v>
      </c>
      <c r="Y1137" s="23">
        <f>V1137/W1137*100</f>
        <v>8.210818307905686</v>
      </c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4"/>
      <c r="J1138" s="53" t="s">
        <v>55</v>
      </c>
      <c r="K1138" s="54"/>
      <c r="L1138" s="74"/>
      <c r="M1138" s="23"/>
      <c r="N1138" s="74"/>
      <c r="O1138" s="74">
        <f>O1137/O1135*100</f>
        <v>110.8526567233745</v>
      </c>
      <c r="P1138" s="23"/>
      <c r="Q1138" s="23">
        <f>Q1137/Q1135*100</f>
        <v>110.8526567233745</v>
      </c>
      <c r="R1138" s="23">
        <f>R1137/R1135*100</f>
        <v>100</v>
      </c>
      <c r="S1138" s="74"/>
      <c r="T1138" s="74"/>
      <c r="U1138" s="74"/>
      <c r="V1138" s="23">
        <f>V1137/V1135*100</f>
        <v>100</v>
      </c>
      <c r="W1138" s="23">
        <f>W1137/W1135*100</f>
        <v>109.87358210537475</v>
      </c>
      <c r="X1138" s="23"/>
      <c r="Y1138" s="23"/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4"/>
      <c r="J1139" s="53" t="s">
        <v>56</v>
      </c>
      <c r="K1139" s="54"/>
      <c r="L1139" s="74"/>
      <c r="M1139" s="23"/>
      <c r="N1139" s="74"/>
      <c r="O1139" s="74">
        <f aca="true" t="shared" si="111" ref="O1139:W1139">O1137/O1136*100</f>
        <v>100</v>
      </c>
      <c r="P1139" s="23"/>
      <c r="Q1139" s="23">
        <f t="shared" si="111"/>
        <v>100</v>
      </c>
      <c r="R1139" s="23">
        <f t="shared" si="111"/>
        <v>100</v>
      </c>
      <c r="S1139" s="74"/>
      <c r="T1139" s="74"/>
      <c r="U1139" s="74"/>
      <c r="V1139" s="23">
        <f t="shared" si="111"/>
        <v>100</v>
      </c>
      <c r="W1139" s="23">
        <f t="shared" si="111"/>
        <v>100</v>
      </c>
      <c r="X1139" s="23"/>
      <c r="Y1139" s="23"/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4"/>
      <c r="J1140" s="53"/>
      <c r="K1140" s="54"/>
      <c r="L1140" s="74"/>
      <c r="M1140" s="23"/>
      <c r="N1140" s="74"/>
      <c r="O1140" s="74"/>
      <c r="P1140" s="23"/>
      <c r="Q1140" s="23"/>
      <c r="R1140" s="23"/>
      <c r="S1140" s="74"/>
      <c r="T1140" s="74"/>
      <c r="U1140" s="74"/>
      <c r="V1140" s="23"/>
      <c r="W1140" s="23"/>
      <c r="X1140" s="23"/>
      <c r="Y1140" s="23"/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 t="s">
        <v>193</v>
      </c>
      <c r="I1141" s="64"/>
      <c r="J1141" s="53" t="s">
        <v>194</v>
      </c>
      <c r="K1141" s="54"/>
      <c r="L1141" s="74"/>
      <c r="M1141" s="23"/>
      <c r="N1141" s="74"/>
      <c r="O1141" s="74"/>
      <c r="P1141" s="23"/>
      <c r="Q1141" s="23"/>
      <c r="R1141" s="23"/>
      <c r="S1141" s="74"/>
      <c r="T1141" s="74"/>
      <c r="U1141" s="74"/>
      <c r="V1141" s="23"/>
      <c r="W1141" s="23"/>
      <c r="X1141" s="23"/>
      <c r="Y1141" s="23"/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4"/>
      <c r="J1142" s="53" t="s">
        <v>52</v>
      </c>
      <c r="K1142" s="54"/>
      <c r="L1142" s="74"/>
      <c r="M1142" s="23"/>
      <c r="N1142" s="74"/>
      <c r="O1142" s="74">
        <v>29336.2</v>
      </c>
      <c r="P1142" s="23"/>
      <c r="Q1142" s="23">
        <f>SUM(L1142:P1142)</f>
        <v>29336.2</v>
      </c>
      <c r="R1142" s="23">
        <v>22100</v>
      </c>
      <c r="S1142" s="74"/>
      <c r="T1142" s="74"/>
      <c r="U1142" s="74"/>
      <c r="V1142" s="23">
        <f>SUM(R1142:U1142)</f>
        <v>22100</v>
      </c>
      <c r="W1142" s="23">
        <f>Q1142+V1142</f>
        <v>51436.2</v>
      </c>
      <c r="X1142" s="23">
        <f>Q1142/W1142*100</f>
        <v>57.03415104537272</v>
      </c>
      <c r="Y1142" s="23">
        <f>V1142/W1142*100</f>
        <v>42.96584895462729</v>
      </c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4"/>
      <c r="J1143" s="53" t="s">
        <v>53</v>
      </c>
      <c r="K1143" s="54"/>
      <c r="L1143" s="74"/>
      <c r="M1143" s="23"/>
      <c r="N1143" s="74"/>
      <c r="O1143" s="74">
        <v>33890.1</v>
      </c>
      <c r="P1143" s="23"/>
      <c r="Q1143" s="23">
        <f>SUM(L1143:P1143)</f>
        <v>33890.1</v>
      </c>
      <c r="R1143" s="23">
        <v>22425.6</v>
      </c>
      <c r="S1143" s="74"/>
      <c r="T1143" s="74"/>
      <c r="U1143" s="74"/>
      <c r="V1143" s="23">
        <f>SUM(R1143:U1143)</f>
        <v>22425.6</v>
      </c>
      <c r="W1143" s="23">
        <f>Q1143+V1143</f>
        <v>56315.7</v>
      </c>
      <c r="X1143" s="23">
        <f>Q1143/W1143*100</f>
        <v>60.17877785413304</v>
      </c>
      <c r="Y1143" s="23">
        <f>V1143/W1143*100</f>
        <v>39.821222145866955</v>
      </c>
      <c r="Z1143" s="4"/>
    </row>
    <row r="1144" spans="1:26" ht="23.25">
      <c r="A1144" s="4"/>
      <c r="B1144" s="51"/>
      <c r="C1144" s="51"/>
      <c r="D1144" s="51"/>
      <c r="E1144" s="51"/>
      <c r="F1144" s="51"/>
      <c r="G1144" s="51"/>
      <c r="H1144" s="51"/>
      <c r="I1144" s="64"/>
      <c r="J1144" s="53" t="s">
        <v>54</v>
      </c>
      <c r="K1144" s="54"/>
      <c r="L1144" s="74"/>
      <c r="M1144" s="23"/>
      <c r="N1144" s="74"/>
      <c r="O1144" s="74">
        <v>33890.1</v>
      </c>
      <c r="P1144" s="23"/>
      <c r="Q1144" s="23">
        <f>SUM(L1144:P1144)</f>
        <v>33890.1</v>
      </c>
      <c r="R1144" s="23">
        <v>22425.6</v>
      </c>
      <c r="S1144" s="74"/>
      <c r="T1144" s="74"/>
      <c r="U1144" s="74"/>
      <c r="V1144" s="23">
        <f>SUM(R1144:U1144)</f>
        <v>22425.6</v>
      </c>
      <c r="W1144" s="23">
        <f>Q1144+V1144</f>
        <v>56315.7</v>
      </c>
      <c r="X1144" s="23">
        <f>Q1144/W1144*100</f>
        <v>60.17877785413304</v>
      </c>
      <c r="Y1144" s="23">
        <f>V1144/W1144*100</f>
        <v>39.821222145866955</v>
      </c>
      <c r="Z1144" s="4"/>
    </row>
    <row r="1145" spans="1:26" ht="23.25">
      <c r="A1145" s="4"/>
      <c r="B1145" s="51"/>
      <c r="C1145" s="51"/>
      <c r="D1145" s="51"/>
      <c r="E1145" s="51"/>
      <c r="F1145" s="51"/>
      <c r="G1145" s="51"/>
      <c r="H1145" s="51"/>
      <c r="I1145" s="64"/>
      <c r="J1145" s="53" t="s">
        <v>55</v>
      </c>
      <c r="K1145" s="54"/>
      <c r="L1145" s="74"/>
      <c r="M1145" s="23"/>
      <c r="N1145" s="74"/>
      <c r="O1145" s="74">
        <f>O1144/O1142*100</f>
        <v>115.52314205657173</v>
      </c>
      <c r="P1145" s="23"/>
      <c r="Q1145" s="23">
        <f>Q1144/Q1142*100</f>
        <v>115.52314205657173</v>
      </c>
      <c r="R1145" s="23">
        <f>R1144/R1142*100</f>
        <v>101.47330316742081</v>
      </c>
      <c r="S1145" s="74"/>
      <c r="T1145" s="74"/>
      <c r="U1145" s="74"/>
      <c r="V1145" s="23">
        <f>V1144/V1142*100</f>
        <v>101.47330316742081</v>
      </c>
      <c r="W1145" s="23">
        <f>W1144/W1142*100</f>
        <v>109.48650950109067</v>
      </c>
      <c r="X1145" s="23"/>
      <c r="Y1145" s="23"/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/>
      <c r="I1146" s="64"/>
      <c r="J1146" s="53" t="s">
        <v>56</v>
      </c>
      <c r="K1146" s="54"/>
      <c r="L1146" s="74"/>
      <c r="M1146" s="23"/>
      <c r="N1146" s="74"/>
      <c r="O1146" s="74">
        <f aca="true" t="shared" si="112" ref="O1146:W1146">O1144/O1143*100</f>
        <v>100</v>
      </c>
      <c r="P1146" s="23"/>
      <c r="Q1146" s="23">
        <f t="shared" si="112"/>
        <v>100</v>
      </c>
      <c r="R1146" s="23">
        <f t="shared" si="112"/>
        <v>100</v>
      </c>
      <c r="S1146" s="74"/>
      <c r="T1146" s="74"/>
      <c r="U1146" s="74"/>
      <c r="V1146" s="23">
        <f t="shared" si="112"/>
        <v>100</v>
      </c>
      <c r="W1146" s="23">
        <f t="shared" si="112"/>
        <v>100</v>
      </c>
      <c r="X1146" s="23"/>
      <c r="Y1146" s="23"/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4"/>
      <c r="J1147" s="53"/>
      <c r="K1147" s="54"/>
      <c r="L1147" s="74"/>
      <c r="M1147" s="23"/>
      <c r="N1147" s="74"/>
      <c r="O1147" s="74"/>
      <c r="P1147" s="23"/>
      <c r="Q1147" s="23"/>
      <c r="R1147" s="23"/>
      <c r="S1147" s="74"/>
      <c r="T1147" s="74"/>
      <c r="U1147" s="74"/>
      <c r="V1147" s="23"/>
      <c r="W1147" s="23"/>
      <c r="X1147" s="23"/>
      <c r="Y1147" s="23"/>
      <c r="Z1147" s="4"/>
    </row>
    <row r="1148" spans="1:26" ht="23.25">
      <c r="A1148" s="4"/>
      <c r="B1148" s="57"/>
      <c r="C1148" s="58"/>
      <c r="D1148" s="58"/>
      <c r="E1148" s="58"/>
      <c r="F1148" s="58"/>
      <c r="G1148" s="58"/>
      <c r="H1148" s="58" t="s">
        <v>195</v>
      </c>
      <c r="I1148" s="53"/>
      <c r="J1148" s="53" t="s">
        <v>196</v>
      </c>
      <c r="K1148" s="54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4"/>
    </row>
    <row r="1149" spans="1:26" ht="23.25">
      <c r="A1149" s="4"/>
      <c r="B1149" s="51"/>
      <c r="C1149" s="51"/>
      <c r="D1149" s="51"/>
      <c r="E1149" s="51"/>
      <c r="F1149" s="51"/>
      <c r="G1149" s="51"/>
      <c r="H1149" s="51"/>
      <c r="I1149" s="64"/>
      <c r="J1149" s="53" t="s">
        <v>52</v>
      </c>
      <c r="K1149" s="54"/>
      <c r="L1149" s="74"/>
      <c r="M1149" s="23"/>
      <c r="N1149" s="74"/>
      <c r="O1149" s="74">
        <v>25981.1</v>
      </c>
      <c r="P1149" s="23"/>
      <c r="Q1149" s="23">
        <f>SUM(L1149:P1149)</f>
        <v>25981.1</v>
      </c>
      <c r="R1149" s="23"/>
      <c r="S1149" s="74"/>
      <c r="T1149" s="74"/>
      <c r="U1149" s="74"/>
      <c r="V1149" s="23">
        <f>SUM(R1149:U1149)</f>
        <v>0</v>
      </c>
      <c r="W1149" s="23">
        <f>Q1149+V1149</f>
        <v>25981.1</v>
      </c>
      <c r="X1149" s="23">
        <f>Q1149/W1149*100</f>
        <v>100</v>
      </c>
      <c r="Y1149" s="23">
        <f>V1149/W1149*100</f>
        <v>0</v>
      </c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4"/>
      <c r="J1150" s="53" t="s">
        <v>53</v>
      </c>
      <c r="K1150" s="54"/>
      <c r="L1150" s="74"/>
      <c r="M1150" s="23"/>
      <c r="N1150" s="74"/>
      <c r="O1150" s="74">
        <v>25849.5</v>
      </c>
      <c r="P1150" s="23"/>
      <c r="Q1150" s="23">
        <f>SUM(L1150:P1150)</f>
        <v>25849.5</v>
      </c>
      <c r="R1150" s="23"/>
      <c r="S1150" s="74"/>
      <c r="T1150" s="74"/>
      <c r="U1150" s="74"/>
      <c r="V1150" s="23">
        <f>SUM(R1150:U1150)</f>
        <v>0</v>
      </c>
      <c r="W1150" s="23">
        <f>Q1150+V1150</f>
        <v>25849.5</v>
      </c>
      <c r="X1150" s="23">
        <f>Q1150/W1150*100</f>
        <v>100</v>
      </c>
      <c r="Y1150" s="23">
        <f>V1150/W1150*100</f>
        <v>0</v>
      </c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/>
      <c r="I1151" s="64"/>
      <c r="J1151" s="53" t="s">
        <v>54</v>
      </c>
      <c r="K1151" s="54"/>
      <c r="L1151" s="74"/>
      <c r="M1151" s="23"/>
      <c r="N1151" s="74"/>
      <c r="O1151" s="74">
        <v>25849.5</v>
      </c>
      <c r="P1151" s="23"/>
      <c r="Q1151" s="23">
        <f>SUM(L1151:P1151)</f>
        <v>25849.5</v>
      </c>
      <c r="R1151" s="23"/>
      <c r="S1151" s="74"/>
      <c r="T1151" s="74"/>
      <c r="U1151" s="74"/>
      <c r="V1151" s="23">
        <f>SUM(R1151:U1151)</f>
        <v>0</v>
      </c>
      <c r="W1151" s="23">
        <f>Q1151+V1151</f>
        <v>25849.5</v>
      </c>
      <c r="X1151" s="23">
        <f>Q1151/W1151*100</f>
        <v>100</v>
      </c>
      <c r="Y1151" s="23">
        <f>V1151/W1151*100</f>
        <v>0</v>
      </c>
      <c r="Z1151" s="4"/>
    </row>
    <row r="1152" spans="1:26" ht="23.25">
      <c r="A1152" s="4"/>
      <c r="B1152" s="51"/>
      <c r="C1152" s="51"/>
      <c r="D1152" s="51"/>
      <c r="E1152" s="51"/>
      <c r="F1152" s="51"/>
      <c r="G1152" s="51"/>
      <c r="H1152" s="51"/>
      <c r="I1152" s="64"/>
      <c r="J1152" s="53" t="s">
        <v>55</v>
      </c>
      <c r="K1152" s="54"/>
      <c r="L1152" s="74"/>
      <c r="M1152" s="23"/>
      <c r="N1152" s="74"/>
      <c r="O1152" s="74">
        <f>O1151/O1149*100</f>
        <v>99.49347795127997</v>
      </c>
      <c r="P1152" s="23"/>
      <c r="Q1152" s="23">
        <f>Q1151/Q1149*100</f>
        <v>99.49347795127997</v>
      </c>
      <c r="R1152" s="23"/>
      <c r="S1152" s="74"/>
      <c r="T1152" s="74"/>
      <c r="U1152" s="74"/>
      <c r="V1152" s="23"/>
      <c r="W1152" s="23">
        <f>W1151/W1149*100</f>
        <v>99.49347795127997</v>
      </c>
      <c r="X1152" s="23"/>
      <c r="Y1152" s="23"/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/>
      <c r="I1153" s="64"/>
      <c r="J1153" s="53" t="s">
        <v>56</v>
      </c>
      <c r="K1153" s="54"/>
      <c r="L1153" s="74"/>
      <c r="M1153" s="23"/>
      <c r="N1153" s="74"/>
      <c r="O1153" s="74">
        <f>O1151/O1150*100</f>
        <v>100</v>
      </c>
      <c r="P1153" s="23"/>
      <c r="Q1153" s="23">
        <f>Q1151/Q1150*100</f>
        <v>100</v>
      </c>
      <c r="R1153" s="23"/>
      <c r="S1153" s="74"/>
      <c r="T1153" s="74"/>
      <c r="U1153" s="74"/>
      <c r="V1153" s="23"/>
      <c r="W1153" s="23">
        <f>W1151/W1150*100</f>
        <v>100</v>
      </c>
      <c r="X1153" s="23"/>
      <c r="Y1153" s="23"/>
      <c r="Z1153" s="4"/>
    </row>
    <row r="1154" spans="1:26" ht="23.25">
      <c r="A1154" s="4"/>
      <c r="B1154" s="51"/>
      <c r="C1154" s="51"/>
      <c r="D1154" s="51"/>
      <c r="E1154" s="51"/>
      <c r="F1154" s="51"/>
      <c r="G1154" s="51"/>
      <c r="H1154" s="51"/>
      <c r="I1154" s="64"/>
      <c r="J1154" s="53"/>
      <c r="K1154" s="54"/>
      <c r="L1154" s="74"/>
      <c r="M1154" s="23"/>
      <c r="N1154" s="74"/>
      <c r="O1154" s="74"/>
      <c r="P1154" s="23"/>
      <c r="Q1154" s="23"/>
      <c r="R1154" s="23"/>
      <c r="S1154" s="74"/>
      <c r="T1154" s="74"/>
      <c r="U1154" s="74"/>
      <c r="V1154" s="23"/>
      <c r="W1154" s="23"/>
      <c r="X1154" s="23"/>
      <c r="Y1154" s="23"/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 t="s">
        <v>184</v>
      </c>
      <c r="I1155" s="64"/>
      <c r="J1155" s="53" t="s">
        <v>185</v>
      </c>
      <c r="K1155" s="54"/>
      <c r="L1155" s="74"/>
      <c r="M1155" s="23"/>
      <c r="N1155" s="74"/>
      <c r="O1155" s="74"/>
      <c r="P1155" s="23"/>
      <c r="Q1155" s="23"/>
      <c r="R1155" s="23"/>
      <c r="S1155" s="74"/>
      <c r="T1155" s="74"/>
      <c r="U1155" s="74"/>
      <c r="V1155" s="23"/>
      <c r="W1155" s="23"/>
      <c r="X1155" s="23"/>
      <c r="Y1155" s="23"/>
      <c r="Z1155" s="4"/>
    </row>
    <row r="1156" spans="1:26" ht="23.25">
      <c r="A1156" s="4"/>
      <c r="B1156" s="51"/>
      <c r="C1156" s="51"/>
      <c r="D1156" s="51"/>
      <c r="E1156" s="51"/>
      <c r="F1156" s="51"/>
      <c r="G1156" s="51"/>
      <c r="H1156" s="51"/>
      <c r="I1156" s="64"/>
      <c r="J1156" s="53" t="s">
        <v>52</v>
      </c>
      <c r="K1156" s="54"/>
      <c r="L1156" s="74"/>
      <c r="M1156" s="23"/>
      <c r="N1156" s="74"/>
      <c r="O1156" s="74">
        <v>32751.9</v>
      </c>
      <c r="P1156" s="23"/>
      <c r="Q1156" s="23">
        <f>SUM(L1156:P1156)</f>
        <v>32751.9</v>
      </c>
      <c r="R1156" s="23">
        <v>3127.5</v>
      </c>
      <c r="S1156" s="74"/>
      <c r="T1156" s="74"/>
      <c r="U1156" s="74"/>
      <c r="V1156" s="23">
        <f>SUM(R1156:U1156)</f>
        <v>3127.5</v>
      </c>
      <c r="W1156" s="23">
        <f>Q1156+V1156</f>
        <v>35879.4</v>
      </c>
      <c r="X1156" s="23">
        <f>Q1156/W1156*100</f>
        <v>91.2832990518236</v>
      </c>
      <c r="Y1156" s="23">
        <f>V1156/W1156*100</f>
        <v>8.71670094817639</v>
      </c>
      <c r="Z1156" s="4"/>
    </row>
    <row r="1157" spans="1:26" ht="23.25">
      <c r="A1157" s="4"/>
      <c r="B1157" s="57"/>
      <c r="C1157" s="58"/>
      <c r="D1157" s="58"/>
      <c r="E1157" s="58"/>
      <c r="F1157" s="58"/>
      <c r="G1157" s="58"/>
      <c r="H1157" s="58"/>
      <c r="I1157" s="53"/>
      <c r="J1157" s="53" t="s">
        <v>53</v>
      </c>
      <c r="K1157" s="54"/>
      <c r="L1157" s="21"/>
      <c r="M1157" s="21"/>
      <c r="N1157" s="21"/>
      <c r="O1157" s="21">
        <v>38633.2</v>
      </c>
      <c r="P1157" s="21"/>
      <c r="Q1157" s="21">
        <f>SUM(L1157:P1157)</f>
        <v>38633.2</v>
      </c>
      <c r="R1157" s="21">
        <v>3837.1</v>
      </c>
      <c r="S1157" s="21"/>
      <c r="T1157" s="21"/>
      <c r="U1157" s="21"/>
      <c r="V1157" s="21">
        <f>SUM(R1157:U1157)</f>
        <v>3837.1</v>
      </c>
      <c r="W1157" s="21">
        <f>Q1157+V1157</f>
        <v>42470.299999999996</v>
      </c>
      <c r="X1157" s="21">
        <f>Q1157/W1157*100</f>
        <v>90.96521569190705</v>
      </c>
      <c r="Y1157" s="21">
        <f>V1157/W1157*100</f>
        <v>9.03478430809295</v>
      </c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/>
      <c r="I1158" s="64"/>
      <c r="J1158" s="53" t="s">
        <v>54</v>
      </c>
      <c r="K1158" s="54"/>
      <c r="L1158" s="74"/>
      <c r="M1158" s="23"/>
      <c r="N1158" s="74"/>
      <c r="O1158" s="74">
        <v>38061.8</v>
      </c>
      <c r="P1158" s="23"/>
      <c r="Q1158" s="23">
        <f>SUM(L1158:P1158)</f>
        <v>38061.8</v>
      </c>
      <c r="R1158" s="23">
        <v>2109.4</v>
      </c>
      <c r="S1158" s="74"/>
      <c r="T1158" s="74"/>
      <c r="U1158" s="74"/>
      <c r="V1158" s="23">
        <f>SUM(R1158:U1158)</f>
        <v>2109.4</v>
      </c>
      <c r="W1158" s="23">
        <f>Q1158+V1158</f>
        <v>40171.200000000004</v>
      </c>
      <c r="X1158" s="23">
        <f>Q1158/W1158*100</f>
        <v>94.74897438961246</v>
      </c>
      <c r="Y1158" s="23">
        <f>V1158/W1158*100</f>
        <v>5.251025610387541</v>
      </c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4"/>
      <c r="J1159" s="53" t="s">
        <v>55</v>
      </c>
      <c r="K1159" s="54"/>
      <c r="L1159" s="74"/>
      <c r="M1159" s="23"/>
      <c r="N1159" s="74"/>
      <c r="O1159" s="74">
        <f>O1158/O1156*100</f>
        <v>116.21249454230136</v>
      </c>
      <c r="P1159" s="23"/>
      <c r="Q1159" s="23">
        <f>Q1158/Q1156*100</f>
        <v>116.21249454230136</v>
      </c>
      <c r="R1159" s="23">
        <f>R1158/R1156*100</f>
        <v>67.44684252597922</v>
      </c>
      <c r="S1159" s="74"/>
      <c r="T1159" s="74"/>
      <c r="U1159" s="74"/>
      <c r="V1159" s="23">
        <f>V1158/V1156*100</f>
        <v>67.44684252597922</v>
      </c>
      <c r="W1159" s="23">
        <f>W1158/W1156*100</f>
        <v>111.96173849061022</v>
      </c>
      <c r="X1159" s="23"/>
      <c r="Y1159" s="23"/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4"/>
      <c r="J1160" s="53" t="s">
        <v>56</v>
      </c>
      <c r="K1160" s="54"/>
      <c r="L1160" s="74"/>
      <c r="M1160" s="23"/>
      <c r="N1160" s="74"/>
      <c r="O1160" s="74">
        <f aca="true" t="shared" si="113" ref="O1160:W1160">O1158/O1157*100</f>
        <v>98.52096124576791</v>
      </c>
      <c r="P1160" s="23"/>
      <c r="Q1160" s="23">
        <f t="shared" si="113"/>
        <v>98.52096124576791</v>
      </c>
      <c r="R1160" s="23">
        <f t="shared" si="113"/>
        <v>54.97380834484377</v>
      </c>
      <c r="S1160" s="74"/>
      <c r="T1160" s="74"/>
      <c r="U1160" s="74"/>
      <c r="V1160" s="23">
        <f t="shared" si="113"/>
        <v>54.97380834484377</v>
      </c>
      <c r="W1160" s="23">
        <f t="shared" si="113"/>
        <v>94.58656990885397</v>
      </c>
      <c r="X1160" s="23"/>
      <c r="Y1160" s="23"/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4"/>
      <c r="J1161" s="53"/>
      <c r="K1161" s="54"/>
      <c r="L1161" s="74"/>
      <c r="M1161" s="23"/>
      <c r="N1161" s="74"/>
      <c r="O1161" s="74"/>
      <c r="P1161" s="23"/>
      <c r="Q1161" s="23"/>
      <c r="R1161" s="23"/>
      <c r="S1161" s="74"/>
      <c r="T1161" s="74"/>
      <c r="U1161" s="74"/>
      <c r="V1161" s="23"/>
      <c r="W1161" s="23"/>
      <c r="X1161" s="23"/>
      <c r="Y1161" s="23"/>
      <c r="Z1161" s="4"/>
    </row>
    <row r="1162" spans="1:26" ht="23.25">
      <c r="A1162" s="4"/>
      <c r="B1162" s="57"/>
      <c r="C1162" s="57"/>
      <c r="D1162" s="57"/>
      <c r="E1162" s="57"/>
      <c r="F1162" s="57" t="s">
        <v>217</v>
      </c>
      <c r="G1162" s="57"/>
      <c r="H1162" s="57"/>
      <c r="I1162" s="64"/>
      <c r="J1162" s="53" t="s">
        <v>218</v>
      </c>
      <c r="K1162" s="54"/>
      <c r="L1162" s="74"/>
      <c r="M1162" s="23"/>
      <c r="N1162" s="74"/>
      <c r="O1162" s="74"/>
      <c r="P1162" s="23"/>
      <c r="Q1162" s="23"/>
      <c r="R1162" s="23"/>
      <c r="S1162" s="74"/>
      <c r="T1162" s="74"/>
      <c r="U1162" s="74"/>
      <c r="V1162" s="23"/>
      <c r="W1162" s="23"/>
      <c r="X1162" s="23"/>
      <c r="Y1162" s="23"/>
      <c r="Z1162" s="4"/>
    </row>
    <row r="1163" spans="1:26" ht="23.25">
      <c r="A1163" s="4"/>
      <c r="B1163" s="57"/>
      <c r="C1163" s="58"/>
      <c r="D1163" s="58"/>
      <c r="E1163" s="58"/>
      <c r="F1163" s="58"/>
      <c r="G1163" s="58"/>
      <c r="H1163" s="58"/>
      <c r="I1163" s="53"/>
      <c r="J1163" s="53" t="s">
        <v>219</v>
      </c>
      <c r="K1163" s="54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4"/>
    </row>
    <row r="1164" spans="1:26" ht="23.25">
      <c r="A1164" s="4"/>
      <c r="B1164" s="57"/>
      <c r="C1164" s="57"/>
      <c r="D1164" s="57"/>
      <c r="E1164" s="57"/>
      <c r="F1164" s="57"/>
      <c r="G1164" s="57"/>
      <c r="H1164" s="57"/>
      <c r="I1164" s="64"/>
      <c r="J1164" s="53" t="s">
        <v>52</v>
      </c>
      <c r="K1164" s="54"/>
      <c r="L1164" s="74">
        <f>L1180</f>
        <v>9123</v>
      </c>
      <c r="M1164" s="23">
        <f aca="true" t="shared" si="114" ref="M1164:P1166">M1180</f>
        <v>3441.5</v>
      </c>
      <c r="N1164" s="74">
        <f t="shared" si="114"/>
        <v>13603.2</v>
      </c>
      <c r="O1164" s="74">
        <f t="shared" si="114"/>
        <v>2109.2</v>
      </c>
      <c r="P1164" s="23">
        <f t="shared" si="114"/>
        <v>0</v>
      </c>
      <c r="Q1164" s="23">
        <f>SUM(L1164:P1164)</f>
        <v>28276.9</v>
      </c>
      <c r="R1164" s="23">
        <f aca="true" t="shared" si="115" ref="R1164:U1166">R1180</f>
        <v>0</v>
      </c>
      <c r="S1164" s="74">
        <f t="shared" si="115"/>
        <v>9700</v>
      </c>
      <c r="T1164" s="74">
        <f t="shared" si="115"/>
        <v>0</v>
      </c>
      <c r="U1164" s="74">
        <f t="shared" si="115"/>
        <v>0</v>
      </c>
      <c r="V1164" s="23">
        <f>SUM(R1164:U1164)</f>
        <v>9700</v>
      </c>
      <c r="W1164" s="23">
        <f>Q1164+V1164</f>
        <v>37976.9</v>
      </c>
      <c r="X1164" s="23">
        <f>Q1164/W1164*100</f>
        <v>74.45815745887631</v>
      </c>
      <c r="Y1164" s="23">
        <f>V1164/W1164*100</f>
        <v>25.541842541123682</v>
      </c>
      <c r="Z1164" s="4"/>
    </row>
    <row r="1165" spans="1:26" ht="23.25">
      <c r="A1165" s="4"/>
      <c r="B1165" s="57"/>
      <c r="C1165" s="57"/>
      <c r="D1165" s="57"/>
      <c r="E1165" s="57"/>
      <c r="F1165" s="57"/>
      <c r="G1165" s="57"/>
      <c r="H1165" s="57"/>
      <c r="I1165" s="64"/>
      <c r="J1165" s="53" t="s">
        <v>53</v>
      </c>
      <c r="K1165" s="54"/>
      <c r="L1165" s="74">
        <f>L1181</f>
        <v>11563.8</v>
      </c>
      <c r="M1165" s="23">
        <f t="shared" si="114"/>
        <v>3407.4</v>
      </c>
      <c r="N1165" s="74">
        <f t="shared" si="114"/>
        <v>13048.8</v>
      </c>
      <c r="O1165" s="74">
        <f t="shared" si="114"/>
        <v>2109.2</v>
      </c>
      <c r="P1165" s="23">
        <f t="shared" si="114"/>
        <v>0</v>
      </c>
      <c r="Q1165" s="23">
        <f>SUM(L1165:P1165)</f>
        <v>30129.2</v>
      </c>
      <c r="R1165" s="23">
        <f t="shared" si="115"/>
        <v>0</v>
      </c>
      <c r="S1165" s="74">
        <f t="shared" si="115"/>
        <v>14624</v>
      </c>
      <c r="T1165" s="74">
        <f t="shared" si="115"/>
        <v>0</v>
      </c>
      <c r="U1165" s="74">
        <f t="shared" si="115"/>
        <v>0</v>
      </c>
      <c r="V1165" s="23">
        <f>SUM(R1165:U1165)</f>
        <v>14624</v>
      </c>
      <c r="W1165" s="23">
        <f>Q1165+V1165</f>
        <v>44753.2</v>
      </c>
      <c r="X1165" s="23">
        <f>Q1165/W1165*100</f>
        <v>67.3230070698855</v>
      </c>
      <c r="Y1165" s="23">
        <f>V1165/W1165*100</f>
        <v>32.676992930114494</v>
      </c>
      <c r="Z1165" s="4"/>
    </row>
    <row r="1166" spans="1:26" ht="23.25">
      <c r="A1166" s="4"/>
      <c r="B1166" s="57"/>
      <c r="C1166" s="57"/>
      <c r="D1166" s="57"/>
      <c r="E1166" s="57"/>
      <c r="F1166" s="57"/>
      <c r="G1166" s="57"/>
      <c r="H1166" s="57"/>
      <c r="I1166" s="64"/>
      <c r="J1166" s="53" t="s">
        <v>54</v>
      </c>
      <c r="K1166" s="54"/>
      <c r="L1166" s="74">
        <f>L1182</f>
        <v>11440</v>
      </c>
      <c r="M1166" s="23">
        <f t="shared" si="114"/>
        <v>3125.9</v>
      </c>
      <c r="N1166" s="74">
        <f t="shared" si="114"/>
        <v>12590.6</v>
      </c>
      <c r="O1166" s="74">
        <f t="shared" si="114"/>
        <v>2109.2</v>
      </c>
      <c r="P1166" s="23">
        <f t="shared" si="114"/>
        <v>0</v>
      </c>
      <c r="Q1166" s="23">
        <f>SUM(L1166:P1166)</f>
        <v>29265.7</v>
      </c>
      <c r="R1166" s="23">
        <f t="shared" si="115"/>
        <v>0</v>
      </c>
      <c r="S1166" s="74">
        <f t="shared" si="115"/>
        <v>13575.6</v>
      </c>
      <c r="T1166" s="74">
        <f t="shared" si="115"/>
        <v>0</v>
      </c>
      <c r="U1166" s="74">
        <f t="shared" si="115"/>
        <v>0</v>
      </c>
      <c r="V1166" s="23">
        <f>SUM(R1166:U1166)</f>
        <v>13575.6</v>
      </c>
      <c r="W1166" s="23">
        <f>Q1166+V1166</f>
        <v>42841.3</v>
      </c>
      <c r="X1166" s="23">
        <f>Q1166/W1166*100</f>
        <v>68.31188596051007</v>
      </c>
      <c r="Y1166" s="23">
        <f>V1166/W1166*100</f>
        <v>31.68811403948993</v>
      </c>
      <c r="Z1166" s="4"/>
    </row>
    <row r="1167" spans="1:26" ht="23.25">
      <c r="A1167" s="4"/>
      <c r="B1167" s="57"/>
      <c r="C1167" s="57"/>
      <c r="D1167" s="57"/>
      <c r="E1167" s="57"/>
      <c r="F1167" s="57"/>
      <c r="G1167" s="57"/>
      <c r="H1167" s="57"/>
      <c r="I1167" s="64"/>
      <c r="J1167" s="53" t="s">
        <v>55</v>
      </c>
      <c r="K1167" s="54"/>
      <c r="L1167" s="74">
        <f aca="true" t="shared" si="116" ref="L1167:W1167">L1166/L1164*100</f>
        <v>125.39734736380576</v>
      </c>
      <c r="M1167" s="23">
        <f t="shared" si="116"/>
        <v>90.82958012494552</v>
      </c>
      <c r="N1167" s="74">
        <f t="shared" si="116"/>
        <v>92.55616325570453</v>
      </c>
      <c r="O1167" s="74">
        <f t="shared" si="116"/>
        <v>100</v>
      </c>
      <c r="P1167" s="23"/>
      <c r="Q1167" s="23">
        <f t="shared" si="116"/>
        <v>103.49684724987533</v>
      </c>
      <c r="R1167" s="23"/>
      <c r="S1167" s="74">
        <f t="shared" si="116"/>
        <v>139.95463917525774</v>
      </c>
      <c r="T1167" s="74"/>
      <c r="U1167" s="74"/>
      <c r="V1167" s="23">
        <f t="shared" si="116"/>
        <v>139.95463917525774</v>
      </c>
      <c r="W1167" s="23">
        <f t="shared" si="116"/>
        <v>112.80883905742702</v>
      </c>
      <c r="X1167" s="23"/>
      <c r="Y1167" s="23"/>
      <c r="Z1167" s="4"/>
    </row>
    <row r="1168" spans="1:26" ht="23.25">
      <c r="A1168" s="4"/>
      <c r="B1168" s="57"/>
      <c r="C1168" s="57"/>
      <c r="D1168" s="57"/>
      <c r="E1168" s="57"/>
      <c r="F1168" s="57"/>
      <c r="G1168" s="57"/>
      <c r="H1168" s="57"/>
      <c r="I1168" s="64"/>
      <c r="J1168" s="53" t="s">
        <v>56</v>
      </c>
      <c r="K1168" s="54"/>
      <c r="L1168" s="74">
        <f>L1166/L1165*100</f>
        <v>98.9294176654733</v>
      </c>
      <c r="M1168" s="23">
        <f>M1166/M1165*100</f>
        <v>91.73856899688913</v>
      </c>
      <c r="N1168" s="74">
        <f aca="true" t="shared" si="117" ref="N1168:W1168">N1166/N1165*100</f>
        <v>96.48856599840599</v>
      </c>
      <c r="O1168" s="74">
        <f t="shared" si="117"/>
        <v>100</v>
      </c>
      <c r="P1168" s="23"/>
      <c r="Q1168" s="23">
        <f t="shared" si="117"/>
        <v>97.13400953228097</v>
      </c>
      <c r="R1168" s="23"/>
      <c r="S1168" s="74">
        <f t="shared" si="117"/>
        <v>92.83096280087527</v>
      </c>
      <c r="T1168" s="74"/>
      <c r="U1168" s="74"/>
      <c r="V1168" s="23">
        <f t="shared" si="117"/>
        <v>92.83096280087527</v>
      </c>
      <c r="W1168" s="23">
        <f t="shared" si="117"/>
        <v>95.72790325608003</v>
      </c>
      <c r="X1168" s="23"/>
      <c r="Y1168" s="23"/>
      <c r="Z1168" s="4"/>
    </row>
    <row r="1169" spans="1:26" ht="23.25">
      <c r="A1169" s="4"/>
      <c r="B1169" s="57"/>
      <c r="C1169" s="57"/>
      <c r="D1169" s="57"/>
      <c r="E1169" s="57"/>
      <c r="F1169" s="57"/>
      <c r="G1169" s="57"/>
      <c r="H1169" s="57"/>
      <c r="I1169" s="64"/>
      <c r="J1169" s="53"/>
      <c r="K1169" s="54"/>
      <c r="L1169" s="74"/>
      <c r="M1169" s="23"/>
      <c r="N1169" s="74"/>
      <c r="O1169" s="74"/>
      <c r="P1169" s="23"/>
      <c r="Q1169" s="23"/>
      <c r="R1169" s="23"/>
      <c r="S1169" s="74"/>
      <c r="T1169" s="74"/>
      <c r="U1169" s="74"/>
      <c r="V1169" s="23"/>
      <c r="W1169" s="23"/>
      <c r="X1169" s="23"/>
      <c r="Y1169" s="23"/>
      <c r="Z1169" s="4"/>
    </row>
    <row r="1170" spans="1:26" ht="23.25">
      <c r="A1170" s="4"/>
      <c r="B1170" s="65"/>
      <c r="C1170" s="65"/>
      <c r="D1170" s="65"/>
      <c r="E1170" s="65"/>
      <c r="F1170" s="65"/>
      <c r="G1170" s="65"/>
      <c r="H1170" s="65"/>
      <c r="I1170" s="66"/>
      <c r="J1170" s="62"/>
      <c r="K1170" s="63"/>
      <c r="L1170" s="75"/>
      <c r="M1170" s="76"/>
      <c r="N1170" s="75"/>
      <c r="O1170" s="75"/>
      <c r="P1170" s="76"/>
      <c r="Q1170" s="76"/>
      <c r="R1170" s="76"/>
      <c r="S1170" s="75"/>
      <c r="T1170" s="75"/>
      <c r="U1170" s="75"/>
      <c r="V1170" s="76"/>
      <c r="W1170" s="76"/>
      <c r="X1170" s="76"/>
      <c r="Y1170" s="76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254</v>
      </c>
      <c r="Z1172" s="4"/>
    </row>
    <row r="1173" spans="1:26" ht="23.25">
      <c r="A1173" s="4"/>
      <c r="B1173" s="67" t="s">
        <v>41</v>
      </c>
      <c r="C1173" s="68"/>
      <c r="D1173" s="68"/>
      <c r="E1173" s="68"/>
      <c r="F1173" s="68"/>
      <c r="G1173" s="68"/>
      <c r="H1173" s="69"/>
      <c r="I1173" s="10"/>
      <c r="J1173" s="11"/>
      <c r="K1173" s="12"/>
      <c r="L1173" s="13" t="s">
        <v>2</v>
      </c>
      <c r="M1173" s="13"/>
      <c r="N1173" s="13"/>
      <c r="O1173" s="13"/>
      <c r="P1173" s="13"/>
      <c r="Q1173" s="13"/>
      <c r="R1173" s="14" t="s">
        <v>3</v>
      </c>
      <c r="S1173" s="13"/>
      <c r="T1173" s="13"/>
      <c r="U1173" s="13"/>
      <c r="V1173" s="15"/>
      <c r="W1173" s="13" t="s">
        <v>43</v>
      </c>
      <c r="X1173" s="13"/>
      <c r="Y1173" s="16"/>
      <c r="Z1173" s="4"/>
    </row>
    <row r="1174" spans="1:26" ht="23.25">
      <c r="A1174" s="4"/>
      <c r="B1174" s="17" t="s">
        <v>42</v>
      </c>
      <c r="C1174" s="18"/>
      <c r="D1174" s="18"/>
      <c r="E1174" s="18"/>
      <c r="F1174" s="18"/>
      <c r="G1174" s="18"/>
      <c r="H1174" s="70"/>
      <c r="I1174" s="19"/>
      <c r="J1174" s="20"/>
      <c r="K1174" s="21"/>
      <c r="L1174" s="22"/>
      <c r="M1174" s="23"/>
      <c r="N1174" s="24"/>
      <c r="O1174" s="25" t="s">
        <v>4</v>
      </c>
      <c r="P1174" s="26"/>
      <c r="Q1174" s="27"/>
      <c r="R1174" s="28" t="s">
        <v>4</v>
      </c>
      <c r="S1174" s="24"/>
      <c r="T1174" s="22"/>
      <c r="U1174" s="29"/>
      <c r="V1174" s="27"/>
      <c r="W1174" s="27"/>
      <c r="X1174" s="30" t="s">
        <v>5</v>
      </c>
      <c r="Y1174" s="31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6</v>
      </c>
      <c r="K1175" s="21"/>
      <c r="L1175" s="34" t="s">
        <v>7</v>
      </c>
      <c r="M1175" s="35" t="s">
        <v>8</v>
      </c>
      <c r="N1175" s="36" t="s">
        <v>7</v>
      </c>
      <c r="O1175" s="34" t="s">
        <v>9</v>
      </c>
      <c r="P1175" s="26" t="s">
        <v>10</v>
      </c>
      <c r="Q1175" s="23"/>
      <c r="R1175" s="37" t="s">
        <v>9</v>
      </c>
      <c r="S1175" s="35" t="s">
        <v>11</v>
      </c>
      <c r="T1175" s="34" t="s">
        <v>12</v>
      </c>
      <c r="U1175" s="29" t="s">
        <v>13</v>
      </c>
      <c r="V1175" s="27"/>
      <c r="W1175" s="27"/>
      <c r="X1175" s="27"/>
      <c r="Y1175" s="35"/>
      <c r="Z1175" s="4"/>
    </row>
    <row r="1176" spans="1:26" ht="23.25">
      <c r="A1176" s="4"/>
      <c r="B1176" s="38" t="s">
        <v>32</v>
      </c>
      <c r="C1176" s="38" t="s">
        <v>33</v>
      </c>
      <c r="D1176" s="38" t="s">
        <v>34</v>
      </c>
      <c r="E1176" s="38" t="s">
        <v>35</v>
      </c>
      <c r="F1176" s="38" t="s">
        <v>36</v>
      </c>
      <c r="G1176" s="38" t="s">
        <v>37</v>
      </c>
      <c r="H1176" s="38" t="s">
        <v>40</v>
      </c>
      <c r="I1176" s="19"/>
      <c r="J1176" s="39"/>
      <c r="K1176" s="21"/>
      <c r="L1176" s="34" t="s">
        <v>14</v>
      </c>
      <c r="M1176" s="35" t="s">
        <v>15</v>
      </c>
      <c r="N1176" s="36" t="s">
        <v>16</v>
      </c>
      <c r="O1176" s="34" t="s">
        <v>17</v>
      </c>
      <c r="P1176" s="26" t="s">
        <v>18</v>
      </c>
      <c r="Q1176" s="35" t="s">
        <v>19</v>
      </c>
      <c r="R1176" s="37" t="s">
        <v>17</v>
      </c>
      <c r="S1176" s="35" t="s">
        <v>20</v>
      </c>
      <c r="T1176" s="34" t="s">
        <v>21</v>
      </c>
      <c r="U1176" s="29" t="s">
        <v>22</v>
      </c>
      <c r="V1176" s="26" t="s">
        <v>19</v>
      </c>
      <c r="W1176" s="26" t="s">
        <v>23</v>
      </c>
      <c r="X1176" s="26" t="s">
        <v>24</v>
      </c>
      <c r="Y1176" s="35" t="s">
        <v>25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3"/>
      <c r="M1177" s="44"/>
      <c r="N1177" s="45"/>
      <c r="O1177" s="46" t="s">
        <v>26</v>
      </c>
      <c r="P1177" s="47"/>
      <c r="Q1177" s="48"/>
      <c r="R1177" s="49" t="s">
        <v>26</v>
      </c>
      <c r="S1177" s="44" t="s">
        <v>27</v>
      </c>
      <c r="T1177" s="43"/>
      <c r="U1177" s="50" t="s">
        <v>28</v>
      </c>
      <c r="V1177" s="48"/>
      <c r="W1177" s="48"/>
      <c r="X1177" s="48"/>
      <c r="Y1177" s="49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4"/>
      <c r="J1178" s="53"/>
      <c r="K1178" s="54"/>
      <c r="L1178" s="22"/>
      <c r="M1178" s="23"/>
      <c r="N1178" s="24"/>
      <c r="O1178" s="3"/>
      <c r="P1178" s="27"/>
      <c r="Q1178" s="27"/>
      <c r="R1178" s="23"/>
      <c r="S1178" s="24"/>
      <c r="T1178" s="22"/>
      <c r="U1178" s="73"/>
      <c r="V1178" s="27"/>
      <c r="W1178" s="27"/>
      <c r="X1178" s="27"/>
      <c r="Y1178" s="23"/>
      <c r="Z1178" s="4"/>
    </row>
    <row r="1179" spans="1:26" ht="23.25">
      <c r="A1179" s="4"/>
      <c r="B1179" s="51" t="s">
        <v>164</v>
      </c>
      <c r="C1179" s="51" t="s">
        <v>167</v>
      </c>
      <c r="D1179" s="51" t="s">
        <v>89</v>
      </c>
      <c r="E1179" s="51"/>
      <c r="F1179" s="51" t="s">
        <v>217</v>
      </c>
      <c r="G1179" s="51" t="s">
        <v>63</v>
      </c>
      <c r="H1179" s="51"/>
      <c r="I1179" s="64"/>
      <c r="J1179" s="55" t="s">
        <v>64</v>
      </c>
      <c r="K1179" s="56"/>
      <c r="L1179" s="74"/>
      <c r="M1179" s="74"/>
      <c r="N1179" s="74"/>
      <c r="O1179" s="74"/>
      <c r="P1179" s="74"/>
      <c r="Q1179" s="74"/>
      <c r="R1179" s="74"/>
      <c r="S1179" s="74"/>
      <c r="T1179" s="74"/>
      <c r="U1179" s="77"/>
      <c r="V1179" s="23"/>
      <c r="W1179" s="23"/>
      <c r="X1179" s="23"/>
      <c r="Y1179" s="23"/>
      <c r="Z1179" s="4"/>
    </row>
    <row r="1180" spans="1:26" ht="23.25">
      <c r="A1180" s="4"/>
      <c r="B1180" s="51"/>
      <c r="C1180" s="51"/>
      <c r="D1180" s="51"/>
      <c r="E1180" s="51"/>
      <c r="F1180" s="51"/>
      <c r="G1180" s="51"/>
      <c r="H1180" s="51"/>
      <c r="I1180" s="64"/>
      <c r="J1180" s="55" t="s">
        <v>52</v>
      </c>
      <c r="K1180" s="56"/>
      <c r="L1180" s="74">
        <f>L1187+L1194</f>
        <v>9123</v>
      </c>
      <c r="M1180" s="74">
        <f aca="true" t="shared" si="118" ref="M1180:P1182">M1187+M1194</f>
        <v>3441.5</v>
      </c>
      <c r="N1180" s="74">
        <f t="shared" si="118"/>
        <v>13603.2</v>
      </c>
      <c r="O1180" s="74">
        <f t="shared" si="118"/>
        <v>2109.2</v>
      </c>
      <c r="P1180" s="74">
        <f t="shared" si="118"/>
        <v>0</v>
      </c>
      <c r="Q1180" s="74">
        <f>SUM(L1180:P1180)</f>
        <v>28276.9</v>
      </c>
      <c r="R1180" s="74">
        <f aca="true" t="shared" si="119" ref="R1180:U1182">R1187+R1194</f>
        <v>0</v>
      </c>
      <c r="S1180" s="74">
        <f t="shared" si="119"/>
        <v>9700</v>
      </c>
      <c r="T1180" s="74">
        <f t="shared" si="119"/>
        <v>0</v>
      </c>
      <c r="U1180" s="74">
        <f t="shared" si="119"/>
        <v>0</v>
      </c>
      <c r="V1180" s="23">
        <f>SUM(R1180:U1180)</f>
        <v>9700</v>
      </c>
      <c r="W1180" s="23">
        <f>Q1180+V1180</f>
        <v>37976.9</v>
      </c>
      <c r="X1180" s="23">
        <f>Q1180/W1180*100</f>
        <v>74.45815745887631</v>
      </c>
      <c r="Y1180" s="23">
        <f>V1180/W1180*100</f>
        <v>25.541842541123682</v>
      </c>
      <c r="Z1180" s="4"/>
    </row>
    <row r="1181" spans="1:26" ht="23.25">
      <c r="A1181" s="4"/>
      <c r="B1181" s="51"/>
      <c r="C1181" s="51"/>
      <c r="D1181" s="51"/>
      <c r="E1181" s="51"/>
      <c r="F1181" s="51"/>
      <c r="G1181" s="51"/>
      <c r="H1181" s="51"/>
      <c r="I1181" s="64"/>
      <c r="J1181" s="53" t="s">
        <v>53</v>
      </c>
      <c r="K1181" s="54"/>
      <c r="L1181" s="74">
        <f>L1188+L1195</f>
        <v>11563.8</v>
      </c>
      <c r="M1181" s="74">
        <f t="shared" si="118"/>
        <v>3407.4</v>
      </c>
      <c r="N1181" s="74">
        <f t="shared" si="118"/>
        <v>13048.8</v>
      </c>
      <c r="O1181" s="74">
        <f t="shared" si="118"/>
        <v>2109.2</v>
      </c>
      <c r="P1181" s="74">
        <f t="shared" si="118"/>
        <v>0</v>
      </c>
      <c r="Q1181" s="23">
        <f>SUM(L1181:P1181)</f>
        <v>30129.2</v>
      </c>
      <c r="R1181" s="74">
        <f t="shared" si="119"/>
        <v>0</v>
      </c>
      <c r="S1181" s="74">
        <f t="shared" si="119"/>
        <v>14624</v>
      </c>
      <c r="T1181" s="74">
        <f t="shared" si="119"/>
        <v>0</v>
      </c>
      <c r="U1181" s="74">
        <f t="shared" si="119"/>
        <v>0</v>
      </c>
      <c r="V1181" s="23">
        <f>SUM(R1181:U1181)</f>
        <v>14624</v>
      </c>
      <c r="W1181" s="23">
        <f>Q1181+V1181</f>
        <v>44753.2</v>
      </c>
      <c r="X1181" s="23">
        <f>Q1181/W1181*100</f>
        <v>67.3230070698855</v>
      </c>
      <c r="Y1181" s="23">
        <f>V1181/W1181*100</f>
        <v>32.676992930114494</v>
      </c>
      <c r="Z1181" s="4"/>
    </row>
    <row r="1182" spans="1:26" ht="23.25">
      <c r="A1182" s="4"/>
      <c r="B1182" s="51"/>
      <c r="C1182" s="51"/>
      <c r="D1182" s="51"/>
      <c r="E1182" s="51"/>
      <c r="F1182" s="51"/>
      <c r="G1182" s="51"/>
      <c r="H1182" s="51"/>
      <c r="I1182" s="64"/>
      <c r="J1182" s="53" t="s">
        <v>54</v>
      </c>
      <c r="K1182" s="54"/>
      <c r="L1182" s="74">
        <f>L1189+L1196</f>
        <v>11440</v>
      </c>
      <c r="M1182" s="23">
        <f t="shared" si="118"/>
        <v>3125.9</v>
      </c>
      <c r="N1182" s="74">
        <f t="shared" si="118"/>
        <v>12590.6</v>
      </c>
      <c r="O1182" s="74">
        <f t="shared" si="118"/>
        <v>2109.2</v>
      </c>
      <c r="P1182" s="23">
        <f t="shared" si="118"/>
        <v>0</v>
      </c>
      <c r="Q1182" s="23">
        <f>SUM(L1182:P1182)</f>
        <v>29265.7</v>
      </c>
      <c r="R1182" s="23">
        <f t="shared" si="119"/>
        <v>0</v>
      </c>
      <c r="S1182" s="74">
        <f t="shared" si="119"/>
        <v>13575.6</v>
      </c>
      <c r="T1182" s="74">
        <f t="shared" si="119"/>
        <v>0</v>
      </c>
      <c r="U1182" s="74">
        <f t="shared" si="119"/>
        <v>0</v>
      </c>
      <c r="V1182" s="23">
        <f>SUM(R1182:U1182)</f>
        <v>13575.6</v>
      </c>
      <c r="W1182" s="23">
        <f>Q1182+V1182</f>
        <v>42841.3</v>
      </c>
      <c r="X1182" s="23">
        <f>Q1182/W1182*100</f>
        <v>68.31188596051007</v>
      </c>
      <c r="Y1182" s="23">
        <f>V1182/W1182*100</f>
        <v>31.68811403948993</v>
      </c>
      <c r="Z1182" s="4"/>
    </row>
    <row r="1183" spans="1:26" ht="23.25">
      <c r="A1183" s="4"/>
      <c r="B1183" s="51"/>
      <c r="C1183" s="51"/>
      <c r="D1183" s="51"/>
      <c r="E1183" s="51"/>
      <c r="F1183" s="51"/>
      <c r="G1183" s="51"/>
      <c r="H1183" s="51"/>
      <c r="I1183" s="64"/>
      <c r="J1183" s="53" t="s">
        <v>55</v>
      </c>
      <c r="K1183" s="54"/>
      <c r="L1183" s="74">
        <f aca="true" t="shared" si="120" ref="L1183:W1183">L1182/L1180*100</f>
        <v>125.39734736380576</v>
      </c>
      <c r="M1183" s="23">
        <f t="shared" si="120"/>
        <v>90.82958012494552</v>
      </c>
      <c r="N1183" s="74">
        <f t="shared" si="120"/>
        <v>92.55616325570453</v>
      </c>
      <c r="O1183" s="74">
        <f t="shared" si="120"/>
        <v>100</v>
      </c>
      <c r="P1183" s="23"/>
      <c r="Q1183" s="23">
        <f t="shared" si="120"/>
        <v>103.49684724987533</v>
      </c>
      <c r="R1183" s="23"/>
      <c r="S1183" s="74">
        <f t="shared" si="120"/>
        <v>139.95463917525774</v>
      </c>
      <c r="T1183" s="74"/>
      <c r="U1183" s="74"/>
      <c r="V1183" s="23">
        <f t="shared" si="120"/>
        <v>139.95463917525774</v>
      </c>
      <c r="W1183" s="23">
        <f t="shared" si="120"/>
        <v>112.80883905742702</v>
      </c>
      <c r="X1183" s="23"/>
      <c r="Y1183" s="23"/>
      <c r="Z1183" s="4"/>
    </row>
    <row r="1184" spans="1:26" ht="23.25">
      <c r="A1184" s="4"/>
      <c r="B1184" s="51"/>
      <c r="C1184" s="51"/>
      <c r="D1184" s="51"/>
      <c r="E1184" s="51"/>
      <c r="F1184" s="51"/>
      <c r="G1184" s="51"/>
      <c r="H1184" s="51"/>
      <c r="I1184" s="64"/>
      <c r="J1184" s="53" t="s">
        <v>56</v>
      </c>
      <c r="K1184" s="54"/>
      <c r="L1184" s="74">
        <f>L1182/L1181*100</f>
        <v>98.9294176654733</v>
      </c>
      <c r="M1184" s="23">
        <f>M1182/M1181*100</f>
        <v>91.73856899688913</v>
      </c>
      <c r="N1184" s="74">
        <f aca="true" t="shared" si="121" ref="N1184:W1184">N1182/N1181*100</f>
        <v>96.48856599840599</v>
      </c>
      <c r="O1184" s="74">
        <f t="shared" si="121"/>
        <v>100</v>
      </c>
      <c r="P1184" s="23"/>
      <c r="Q1184" s="23">
        <f t="shared" si="121"/>
        <v>97.13400953228097</v>
      </c>
      <c r="R1184" s="23"/>
      <c r="S1184" s="74">
        <f t="shared" si="121"/>
        <v>92.83096280087527</v>
      </c>
      <c r="T1184" s="74"/>
      <c r="U1184" s="74"/>
      <c r="V1184" s="23">
        <f t="shared" si="121"/>
        <v>92.83096280087527</v>
      </c>
      <c r="W1184" s="23">
        <f t="shared" si="121"/>
        <v>95.72790325608003</v>
      </c>
      <c r="X1184" s="23"/>
      <c r="Y1184" s="23"/>
      <c r="Z1184" s="4"/>
    </row>
    <row r="1185" spans="1:26" ht="23.25">
      <c r="A1185" s="4"/>
      <c r="B1185" s="51"/>
      <c r="C1185" s="51"/>
      <c r="D1185" s="51"/>
      <c r="E1185" s="51"/>
      <c r="F1185" s="51"/>
      <c r="G1185" s="51"/>
      <c r="H1185" s="51"/>
      <c r="I1185" s="64"/>
      <c r="J1185" s="53"/>
      <c r="K1185" s="54"/>
      <c r="L1185" s="74"/>
      <c r="M1185" s="23"/>
      <c r="N1185" s="74"/>
      <c r="O1185" s="74"/>
      <c r="P1185" s="23"/>
      <c r="Q1185" s="23"/>
      <c r="R1185" s="23"/>
      <c r="S1185" s="74"/>
      <c r="T1185" s="74"/>
      <c r="U1185" s="74"/>
      <c r="V1185" s="23"/>
      <c r="W1185" s="23"/>
      <c r="X1185" s="23"/>
      <c r="Y1185" s="23"/>
      <c r="Z1185" s="4"/>
    </row>
    <row r="1186" spans="1:26" ht="23.25">
      <c r="A1186" s="4"/>
      <c r="B1186" s="51"/>
      <c r="C1186" s="51"/>
      <c r="D1186" s="51"/>
      <c r="E1186" s="51"/>
      <c r="F1186" s="51"/>
      <c r="G1186" s="51"/>
      <c r="H1186" s="51" t="s">
        <v>159</v>
      </c>
      <c r="I1186" s="64"/>
      <c r="J1186" s="53" t="s">
        <v>160</v>
      </c>
      <c r="K1186" s="54"/>
      <c r="L1186" s="74"/>
      <c r="M1186" s="23"/>
      <c r="N1186" s="74"/>
      <c r="O1186" s="74"/>
      <c r="P1186" s="23"/>
      <c r="Q1186" s="23"/>
      <c r="R1186" s="23"/>
      <c r="S1186" s="74"/>
      <c r="T1186" s="74"/>
      <c r="U1186" s="74"/>
      <c r="V1186" s="23"/>
      <c r="W1186" s="23"/>
      <c r="X1186" s="23"/>
      <c r="Y1186" s="23"/>
      <c r="Z1186" s="4"/>
    </row>
    <row r="1187" spans="1:26" ht="23.25">
      <c r="A1187" s="4"/>
      <c r="B1187" s="51"/>
      <c r="C1187" s="51"/>
      <c r="D1187" s="51"/>
      <c r="E1187" s="51"/>
      <c r="F1187" s="51"/>
      <c r="G1187" s="51"/>
      <c r="H1187" s="51"/>
      <c r="I1187" s="64"/>
      <c r="J1187" s="53" t="s">
        <v>52</v>
      </c>
      <c r="K1187" s="54"/>
      <c r="L1187" s="74">
        <v>9123</v>
      </c>
      <c r="M1187" s="23">
        <v>3441.5</v>
      </c>
      <c r="N1187" s="74">
        <v>13603.2</v>
      </c>
      <c r="O1187" s="74"/>
      <c r="P1187" s="23"/>
      <c r="Q1187" s="23">
        <f>SUM(L1187:P1187)</f>
        <v>26167.7</v>
      </c>
      <c r="R1187" s="23"/>
      <c r="S1187" s="74">
        <v>9700</v>
      </c>
      <c r="T1187" s="74"/>
      <c r="U1187" s="74"/>
      <c r="V1187" s="23">
        <f>SUM(R1187:U1187)</f>
        <v>9700</v>
      </c>
      <c r="W1187" s="23">
        <f>Q1187+V1187</f>
        <v>35867.7</v>
      </c>
      <c r="X1187" s="23">
        <f>Q1187/W1187*100</f>
        <v>72.95616947838865</v>
      </c>
      <c r="Y1187" s="23">
        <f>V1187/W1187*100</f>
        <v>27.04383052161137</v>
      </c>
      <c r="Z1187" s="4"/>
    </row>
    <row r="1188" spans="1:26" ht="23.25">
      <c r="A1188" s="4"/>
      <c r="B1188" s="51"/>
      <c r="C1188" s="51"/>
      <c r="D1188" s="51"/>
      <c r="E1188" s="51"/>
      <c r="F1188" s="51"/>
      <c r="G1188" s="51"/>
      <c r="H1188" s="51"/>
      <c r="I1188" s="64"/>
      <c r="J1188" s="53" t="s">
        <v>53</v>
      </c>
      <c r="K1188" s="54"/>
      <c r="L1188" s="74">
        <v>11563.8</v>
      </c>
      <c r="M1188" s="23">
        <v>3407.4</v>
      </c>
      <c r="N1188" s="74">
        <v>13048.8</v>
      </c>
      <c r="O1188" s="74"/>
      <c r="P1188" s="23"/>
      <c r="Q1188" s="23">
        <f>SUM(L1188:P1188)</f>
        <v>28020</v>
      </c>
      <c r="R1188" s="23"/>
      <c r="S1188" s="74">
        <v>14624</v>
      </c>
      <c r="T1188" s="74"/>
      <c r="U1188" s="74"/>
      <c r="V1188" s="23">
        <f>SUM(R1188:U1188)</f>
        <v>14624</v>
      </c>
      <c r="W1188" s="23">
        <f>Q1188+V1188</f>
        <v>42644</v>
      </c>
      <c r="X1188" s="23">
        <f>Q1188/W1188*100</f>
        <v>65.70678172779289</v>
      </c>
      <c r="Y1188" s="23">
        <f>V1188/W1188*100</f>
        <v>34.29321827220711</v>
      </c>
      <c r="Z1188" s="4"/>
    </row>
    <row r="1189" spans="1:26" ht="23.25">
      <c r="A1189" s="4"/>
      <c r="B1189" s="51"/>
      <c r="C1189" s="51"/>
      <c r="D1189" s="51"/>
      <c r="E1189" s="51"/>
      <c r="F1189" s="51"/>
      <c r="G1189" s="51"/>
      <c r="H1189" s="51"/>
      <c r="I1189" s="64"/>
      <c r="J1189" s="53" t="s">
        <v>54</v>
      </c>
      <c r="K1189" s="54"/>
      <c r="L1189" s="74">
        <v>11440</v>
      </c>
      <c r="M1189" s="23">
        <v>3125.9</v>
      </c>
      <c r="N1189" s="74">
        <v>12590.6</v>
      </c>
      <c r="O1189" s="74"/>
      <c r="P1189" s="23"/>
      <c r="Q1189" s="23">
        <f>SUM(L1189:P1189)</f>
        <v>27156.5</v>
      </c>
      <c r="R1189" s="23"/>
      <c r="S1189" s="74">
        <v>13575.6</v>
      </c>
      <c r="T1189" s="74"/>
      <c r="U1189" s="74"/>
      <c r="V1189" s="23">
        <f>SUM(R1189:U1189)</f>
        <v>13575.6</v>
      </c>
      <c r="W1189" s="23">
        <f>Q1189+V1189</f>
        <v>40732.1</v>
      </c>
      <c r="X1189" s="23">
        <f>Q1189/W1189*100</f>
        <v>66.67100395020144</v>
      </c>
      <c r="Y1189" s="23">
        <f>V1189/W1189*100</f>
        <v>33.32899604979856</v>
      </c>
      <c r="Z1189" s="4"/>
    </row>
    <row r="1190" spans="1:26" ht="23.25">
      <c r="A1190" s="4"/>
      <c r="B1190" s="51"/>
      <c r="C1190" s="51"/>
      <c r="D1190" s="51"/>
      <c r="E1190" s="51"/>
      <c r="F1190" s="51"/>
      <c r="G1190" s="51"/>
      <c r="H1190" s="51"/>
      <c r="I1190" s="64"/>
      <c r="J1190" s="53" t="s">
        <v>55</v>
      </c>
      <c r="K1190" s="54"/>
      <c r="L1190" s="74">
        <f aca="true" t="shared" si="122" ref="L1190:W1190">L1189/L1187*100</f>
        <v>125.39734736380576</v>
      </c>
      <c r="M1190" s="23">
        <f t="shared" si="122"/>
        <v>90.82958012494552</v>
      </c>
      <c r="N1190" s="74">
        <f t="shared" si="122"/>
        <v>92.55616325570453</v>
      </c>
      <c r="O1190" s="74"/>
      <c r="P1190" s="23"/>
      <c r="Q1190" s="23">
        <f t="shared" si="122"/>
        <v>103.77870428046789</v>
      </c>
      <c r="R1190" s="23"/>
      <c r="S1190" s="74">
        <f t="shared" si="122"/>
        <v>139.95463917525774</v>
      </c>
      <c r="T1190" s="74"/>
      <c r="U1190" s="74"/>
      <c r="V1190" s="23">
        <f t="shared" si="122"/>
        <v>139.95463917525774</v>
      </c>
      <c r="W1190" s="23">
        <f t="shared" si="122"/>
        <v>113.56206280302334</v>
      </c>
      <c r="X1190" s="23"/>
      <c r="Y1190" s="23"/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4"/>
      <c r="J1191" s="53" t="s">
        <v>56</v>
      </c>
      <c r="K1191" s="54"/>
      <c r="L1191" s="74">
        <f>L1189/L1188*100</f>
        <v>98.9294176654733</v>
      </c>
      <c r="M1191" s="23">
        <f>M1189/M1188*100</f>
        <v>91.73856899688913</v>
      </c>
      <c r="N1191" s="74">
        <f aca="true" t="shared" si="123" ref="N1191:W1191">N1189/N1188*100</f>
        <v>96.48856599840599</v>
      </c>
      <c r="O1191" s="74"/>
      <c r="P1191" s="23"/>
      <c r="Q1191" s="23">
        <f t="shared" si="123"/>
        <v>96.91827266238401</v>
      </c>
      <c r="R1191" s="23"/>
      <c r="S1191" s="74">
        <f t="shared" si="123"/>
        <v>92.83096280087527</v>
      </c>
      <c r="T1191" s="74"/>
      <c r="U1191" s="74"/>
      <c r="V1191" s="23">
        <f t="shared" si="123"/>
        <v>92.83096280087527</v>
      </c>
      <c r="W1191" s="23">
        <f t="shared" si="123"/>
        <v>95.51660257011537</v>
      </c>
      <c r="X1191" s="23"/>
      <c r="Y1191" s="23"/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/>
      <c r="I1192" s="64"/>
      <c r="J1192" s="53"/>
      <c r="K1192" s="54"/>
      <c r="L1192" s="74"/>
      <c r="M1192" s="23"/>
      <c r="N1192" s="74"/>
      <c r="O1192" s="74"/>
      <c r="P1192" s="23"/>
      <c r="Q1192" s="23"/>
      <c r="R1192" s="23"/>
      <c r="S1192" s="74"/>
      <c r="T1192" s="74"/>
      <c r="U1192" s="74"/>
      <c r="V1192" s="23"/>
      <c r="W1192" s="23"/>
      <c r="X1192" s="23"/>
      <c r="Y1192" s="23"/>
      <c r="Z1192" s="4"/>
    </row>
    <row r="1193" spans="1:26" ht="23.25">
      <c r="A1193" s="4"/>
      <c r="B1193" s="57"/>
      <c r="C1193" s="58"/>
      <c r="D1193" s="58"/>
      <c r="E1193" s="58"/>
      <c r="F1193" s="58"/>
      <c r="G1193" s="58"/>
      <c r="H1193" s="58" t="s">
        <v>195</v>
      </c>
      <c r="I1193" s="53"/>
      <c r="J1193" s="53" t="s">
        <v>196</v>
      </c>
      <c r="K1193" s="54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4"/>
    </row>
    <row r="1194" spans="1:26" ht="23.25">
      <c r="A1194" s="4"/>
      <c r="B1194" s="51"/>
      <c r="C1194" s="51"/>
      <c r="D1194" s="51"/>
      <c r="E1194" s="51"/>
      <c r="F1194" s="51"/>
      <c r="G1194" s="51"/>
      <c r="H1194" s="51"/>
      <c r="I1194" s="64"/>
      <c r="J1194" s="53" t="s">
        <v>52</v>
      </c>
      <c r="K1194" s="54"/>
      <c r="L1194" s="74"/>
      <c r="M1194" s="23"/>
      <c r="N1194" s="74"/>
      <c r="O1194" s="74">
        <v>2109.2</v>
      </c>
      <c r="P1194" s="23"/>
      <c r="Q1194" s="23">
        <f>SUM(L1194:P1194)</f>
        <v>2109.2</v>
      </c>
      <c r="R1194" s="23"/>
      <c r="S1194" s="74"/>
      <c r="T1194" s="74"/>
      <c r="U1194" s="74"/>
      <c r="V1194" s="23">
        <f>SUM(R1194:U1194)</f>
        <v>0</v>
      </c>
      <c r="W1194" s="23">
        <f>Q1194+V1194</f>
        <v>2109.2</v>
      </c>
      <c r="X1194" s="23">
        <f>Q1194/W1194*100</f>
        <v>100</v>
      </c>
      <c r="Y1194" s="23">
        <f>V1194/W1194*100</f>
        <v>0</v>
      </c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/>
      <c r="I1195" s="64"/>
      <c r="J1195" s="53" t="s">
        <v>53</v>
      </c>
      <c r="K1195" s="54"/>
      <c r="L1195" s="74"/>
      <c r="M1195" s="23"/>
      <c r="N1195" s="74"/>
      <c r="O1195" s="74">
        <v>2109.2</v>
      </c>
      <c r="P1195" s="23"/>
      <c r="Q1195" s="23">
        <f>SUM(L1195:P1195)</f>
        <v>2109.2</v>
      </c>
      <c r="R1195" s="23"/>
      <c r="S1195" s="74"/>
      <c r="T1195" s="74"/>
      <c r="U1195" s="74"/>
      <c r="V1195" s="23">
        <f>SUM(R1195:U1195)</f>
        <v>0</v>
      </c>
      <c r="W1195" s="23">
        <f>Q1195+V1195</f>
        <v>2109.2</v>
      </c>
      <c r="X1195" s="23">
        <f>Q1195/W1195*100</f>
        <v>100</v>
      </c>
      <c r="Y1195" s="23">
        <f>V1195/W1195*100</f>
        <v>0</v>
      </c>
      <c r="Z1195" s="4"/>
    </row>
    <row r="1196" spans="1:26" ht="23.25">
      <c r="A1196" s="4"/>
      <c r="B1196" s="51"/>
      <c r="C1196" s="51"/>
      <c r="D1196" s="51"/>
      <c r="E1196" s="51"/>
      <c r="F1196" s="51"/>
      <c r="G1196" s="51"/>
      <c r="H1196" s="51"/>
      <c r="I1196" s="64"/>
      <c r="J1196" s="53" t="s">
        <v>54</v>
      </c>
      <c r="K1196" s="54"/>
      <c r="L1196" s="74"/>
      <c r="M1196" s="23"/>
      <c r="N1196" s="74"/>
      <c r="O1196" s="74">
        <v>2109.2</v>
      </c>
      <c r="P1196" s="23"/>
      <c r="Q1196" s="23">
        <f>SUM(L1196:P1196)</f>
        <v>2109.2</v>
      </c>
      <c r="R1196" s="23"/>
      <c r="S1196" s="74"/>
      <c r="T1196" s="74"/>
      <c r="U1196" s="74"/>
      <c r="V1196" s="23">
        <f>SUM(R1196:U1196)</f>
        <v>0</v>
      </c>
      <c r="W1196" s="23">
        <f>Q1196+V1196</f>
        <v>2109.2</v>
      </c>
      <c r="X1196" s="23">
        <f>Q1196/W1196*100</f>
        <v>100</v>
      </c>
      <c r="Y1196" s="23">
        <f>V1196/W1196*100</f>
        <v>0</v>
      </c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51"/>
      <c r="I1197" s="64"/>
      <c r="J1197" s="53" t="s">
        <v>55</v>
      </c>
      <c r="K1197" s="54"/>
      <c r="L1197" s="74"/>
      <c r="M1197" s="23"/>
      <c r="N1197" s="74"/>
      <c r="O1197" s="74">
        <f>O1196/O1194*100</f>
        <v>100</v>
      </c>
      <c r="P1197" s="23"/>
      <c r="Q1197" s="23">
        <f>Q1196/Q1194*100</f>
        <v>100</v>
      </c>
      <c r="R1197" s="23"/>
      <c r="S1197" s="74"/>
      <c r="T1197" s="74"/>
      <c r="U1197" s="74"/>
      <c r="V1197" s="23"/>
      <c r="W1197" s="23">
        <f>W1196/W1194*100</f>
        <v>100</v>
      </c>
      <c r="X1197" s="23"/>
      <c r="Y1197" s="23"/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51"/>
      <c r="I1198" s="64"/>
      <c r="J1198" s="53" t="s">
        <v>56</v>
      </c>
      <c r="K1198" s="54"/>
      <c r="L1198" s="74"/>
      <c r="M1198" s="23"/>
      <c r="N1198" s="74"/>
      <c r="O1198" s="74">
        <f>O1196/O1195*100</f>
        <v>100</v>
      </c>
      <c r="P1198" s="23"/>
      <c r="Q1198" s="23">
        <f>Q1196/Q1195*100</f>
        <v>100</v>
      </c>
      <c r="R1198" s="23"/>
      <c r="S1198" s="74"/>
      <c r="T1198" s="74"/>
      <c r="U1198" s="74"/>
      <c r="V1198" s="23"/>
      <c r="W1198" s="23">
        <f>W1196/W1195*100</f>
        <v>100</v>
      </c>
      <c r="X1198" s="23"/>
      <c r="Y1198" s="23"/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51"/>
      <c r="I1199" s="64"/>
      <c r="J1199" s="53"/>
      <c r="K1199" s="54"/>
      <c r="L1199" s="74"/>
      <c r="M1199" s="23"/>
      <c r="N1199" s="74"/>
      <c r="O1199" s="74"/>
      <c r="P1199" s="23"/>
      <c r="Q1199" s="23"/>
      <c r="R1199" s="23"/>
      <c r="S1199" s="74"/>
      <c r="T1199" s="74"/>
      <c r="U1199" s="74"/>
      <c r="V1199" s="23"/>
      <c r="W1199" s="23"/>
      <c r="X1199" s="23"/>
      <c r="Y1199" s="23"/>
      <c r="Z1199" s="4"/>
    </row>
    <row r="1200" spans="1:26" ht="23.25">
      <c r="A1200" s="4"/>
      <c r="B1200" s="51"/>
      <c r="C1200" s="51"/>
      <c r="D1200" s="51"/>
      <c r="E1200" s="51"/>
      <c r="F1200" s="51" t="s">
        <v>220</v>
      </c>
      <c r="G1200" s="51"/>
      <c r="H1200" s="51"/>
      <c r="I1200" s="64"/>
      <c r="J1200" s="53" t="s">
        <v>221</v>
      </c>
      <c r="K1200" s="54"/>
      <c r="L1200" s="74"/>
      <c r="M1200" s="23"/>
      <c r="N1200" s="74"/>
      <c r="O1200" s="74"/>
      <c r="P1200" s="23"/>
      <c r="Q1200" s="23"/>
      <c r="R1200" s="23"/>
      <c r="S1200" s="74"/>
      <c r="T1200" s="74"/>
      <c r="U1200" s="74"/>
      <c r="V1200" s="23"/>
      <c r="W1200" s="23"/>
      <c r="X1200" s="23"/>
      <c r="Y1200" s="23"/>
      <c r="Z1200" s="4"/>
    </row>
    <row r="1201" spans="1:26" ht="23.25">
      <c r="A1201" s="4"/>
      <c r="B1201" s="51"/>
      <c r="C1201" s="51"/>
      <c r="D1201" s="51"/>
      <c r="E1201" s="51"/>
      <c r="F1201" s="51"/>
      <c r="G1201" s="51"/>
      <c r="H1201" s="51"/>
      <c r="I1201" s="64"/>
      <c r="J1201" s="53" t="s">
        <v>52</v>
      </c>
      <c r="K1201" s="54"/>
      <c r="L1201" s="74">
        <f>L1208</f>
        <v>0</v>
      </c>
      <c r="M1201" s="23">
        <f aca="true" t="shared" si="124" ref="M1201:P1203">M1208</f>
        <v>0</v>
      </c>
      <c r="N1201" s="74">
        <f t="shared" si="124"/>
        <v>2016</v>
      </c>
      <c r="O1201" s="74">
        <f t="shared" si="124"/>
        <v>4261.9</v>
      </c>
      <c r="P1201" s="23">
        <f t="shared" si="124"/>
        <v>0</v>
      </c>
      <c r="Q1201" s="23">
        <f>SUM(L1201:P1201)</f>
        <v>6277.9</v>
      </c>
      <c r="R1201" s="23">
        <f aca="true" t="shared" si="125" ref="R1201:U1203">R1208</f>
        <v>0</v>
      </c>
      <c r="S1201" s="74">
        <f t="shared" si="125"/>
        <v>0</v>
      </c>
      <c r="T1201" s="74">
        <f t="shared" si="125"/>
        <v>0</v>
      </c>
      <c r="U1201" s="74">
        <f t="shared" si="125"/>
        <v>0</v>
      </c>
      <c r="V1201" s="23">
        <f>SUM(R1201:U1201)</f>
        <v>0</v>
      </c>
      <c r="W1201" s="23">
        <f>Q1201+V1201</f>
        <v>6277.9</v>
      </c>
      <c r="X1201" s="23">
        <f>Q1201/W1201*100</f>
        <v>100</v>
      </c>
      <c r="Y1201" s="23">
        <f>V1201/W1201*100</f>
        <v>0</v>
      </c>
      <c r="Z1201" s="4"/>
    </row>
    <row r="1202" spans="1:26" ht="23.25">
      <c r="A1202" s="4"/>
      <c r="B1202" s="57"/>
      <c r="C1202" s="58"/>
      <c r="D1202" s="58"/>
      <c r="E1202" s="58"/>
      <c r="F1202" s="58"/>
      <c r="G1202" s="58"/>
      <c r="H1202" s="58"/>
      <c r="I1202" s="53"/>
      <c r="J1202" s="53" t="s">
        <v>53</v>
      </c>
      <c r="K1202" s="54"/>
      <c r="L1202" s="21">
        <f>L1209</f>
        <v>0</v>
      </c>
      <c r="M1202" s="21">
        <f t="shared" si="124"/>
        <v>0</v>
      </c>
      <c r="N1202" s="21">
        <f t="shared" si="124"/>
        <v>1979.6</v>
      </c>
      <c r="O1202" s="21">
        <f t="shared" si="124"/>
        <v>3561.9</v>
      </c>
      <c r="P1202" s="21">
        <f t="shared" si="124"/>
        <v>0</v>
      </c>
      <c r="Q1202" s="21">
        <f>SUM(L1202:P1202)</f>
        <v>5541.5</v>
      </c>
      <c r="R1202" s="21">
        <f t="shared" si="125"/>
        <v>0</v>
      </c>
      <c r="S1202" s="21">
        <f t="shared" si="125"/>
        <v>0</v>
      </c>
      <c r="T1202" s="21">
        <f t="shared" si="125"/>
        <v>0</v>
      </c>
      <c r="U1202" s="21">
        <f t="shared" si="125"/>
        <v>0</v>
      </c>
      <c r="V1202" s="21">
        <f>SUM(R1202:U1202)</f>
        <v>0</v>
      </c>
      <c r="W1202" s="21">
        <f>Q1202+V1202</f>
        <v>5541.5</v>
      </c>
      <c r="X1202" s="21">
        <f>Q1202/W1202*100</f>
        <v>100</v>
      </c>
      <c r="Y1202" s="21">
        <f>V1202/W1202*100</f>
        <v>0</v>
      </c>
      <c r="Z1202" s="4"/>
    </row>
    <row r="1203" spans="1:26" ht="23.25">
      <c r="A1203" s="4"/>
      <c r="B1203" s="51"/>
      <c r="C1203" s="51"/>
      <c r="D1203" s="51"/>
      <c r="E1203" s="51"/>
      <c r="F1203" s="51"/>
      <c r="G1203" s="51"/>
      <c r="H1203" s="51"/>
      <c r="I1203" s="64"/>
      <c r="J1203" s="53" t="s">
        <v>54</v>
      </c>
      <c r="K1203" s="54"/>
      <c r="L1203" s="74">
        <f>L1210</f>
        <v>0</v>
      </c>
      <c r="M1203" s="23">
        <f t="shared" si="124"/>
        <v>0</v>
      </c>
      <c r="N1203" s="74">
        <f t="shared" si="124"/>
        <v>1974.1</v>
      </c>
      <c r="O1203" s="74">
        <f t="shared" si="124"/>
        <v>3561.9</v>
      </c>
      <c r="P1203" s="23">
        <f t="shared" si="124"/>
        <v>0</v>
      </c>
      <c r="Q1203" s="23">
        <f>SUM(L1203:P1203)</f>
        <v>5536</v>
      </c>
      <c r="R1203" s="23">
        <f t="shared" si="125"/>
        <v>0</v>
      </c>
      <c r="S1203" s="74">
        <f t="shared" si="125"/>
        <v>0</v>
      </c>
      <c r="T1203" s="74">
        <f t="shared" si="125"/>
        <v>0</v>
      </c>
      <c r="U1203" s="74">
        <f t="shared" si="125"/>
        <v>0</v>
      </c>
      <c r="V1203" s="23">
        <f>SUM(R1203:U1203)</f>
        <v>0</v>
      </c>
      <c r="W1203" s="23">
        <f>Q1203+V1203</f>
        <v>5536</v>
      </c>
      <c r="X1203" s="23">
        <f>Q1203/W1203*100</f>
        <v>100</v>
      </c>
      <c r="Y1203" s="23">
        <f>V1203/W1203*100</f>
        <v>0</v>
      </c>
      <c r="Z1203" s="4"/>
    </row>
    <row r="1204" spans="1:26" ht="23.25">
      <c r="A1204" s="4"/>
      <c r="B1204" s="51"/>
      <c r="C1204" s="51"/>
      <c r="D1204" s="51"/>
      <c r="E1204" s="51"/>
      <c r="F1204" s="51"/>
      <c r="G1204" s="51"/>
      <c r="H1204" s="51"/>
      <c r="I1204" s="64"/>
      <c r="J1204" s="53" t="s">
        <v>55</v>
      </c>
      <c r="K1204" s="54"/>
      <c r="L1204" s="74"/>
      <c r="M1204" s="23"/>
      <c r="N1204" s="74">
        <f>N1203/N1201*100</f>
        <v>97.92162698412697</v>
      </c>
      <c r="O1204" s="74">
        <f>O1203/O1201*100</f>
        <v>83.57540064290575</v>
      </c>
      <c r="P1204" s="23"/>
      <c r="Q1204" s="23">
        <f>Q1203/Q1201*100</f>
        <v>88.18235397186957</v>
      </c>
      <c r="R1204" s="23"/>
      <c r="S1204" s="74"/>
      <c r="T1204" s="74"/>
      <c r="U1204" s="74"/>
      <c r="V1204" s="23"/>
      <c r="W1204" s="23">
        <f>W1203/W1201*100</f>
        <v>88.18235397186957</v>
      </c>
      <c r="X1204" s="23"/>
      <c r="Y1204" s="23"/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51"/>
      <c r="I1205" s="64"/>
      <c r="J1205" s="53" t="s">
        <v>56</v>
      </c>
      <c r="K1205" s="54"/>
      <c r="L1205" s="74"/>
      <c r="M1205" s="23"/>
      <c r="N1205" s="74">
        <f>N1203/N1202*100</f>
        <v>99.72216609416044</v>
      </c>
      <c r="O1205" s="74">
        <f>O1203/O1202*100</f>
        <v>100</v>
      </c>
      <c r="P1205" s="23"/>
      <c r="Q1205" s="23">
        <f>Q1203/Q1202*100</f>
        <v>99.9007488947036</v>
      </c>
      <c r="R1205" s="23"/>
      <c r="S1205" s="74"/>
      <c r="T1205" s="74"/>
      <c r="U1205" s="74"/>
      <c r="V1205" s="23"/>
      <c r="W1205" s="23">
        <f>W1203/W1202*100</f>
        <v>99.9007488947036</v>
      </c>
      <c r="X1205" s="23"/>
      <c r="Y1205" s="23"/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51"/>
      <c r="I1206" s="64"/>
      <c r="J1206" s="53"/>
      <c r="K1206" s="54"/>
      <c r="L1206" s="74"/>
      <c r="M1206" s="23"/>
      <c r="N1206" s="74"/>
      <c r="O1206" s="74"/>
      <c r="P1206" s="23"/>
      <c r="Q1206" s="23"/>
      <c r="R1206" s="23"/>
      <c r="S1206" s="74"/>
      <c r="T1206" s="74"/>
      <c r="U1206" s="74"/>
      <c r="V1206" s="23"/>
      <c r="W1206" s="23"/>
      <c r="X1206" s="23"/>
      <c r="Y1206" s="23"/>
      <c r="Z1206" s="4"/>
    </row>
    <row r="1207" spans="1:26" ht="23.25">
      <c r="A1207" s="4"/>
      <c r="B1207" s="57"/>
      <c r="C1207" s="57"/>
      <c r="D1207" s="57"/>
      <c r="E1207" s="57"/>
      <c r="F1207" s="57"/>
      <c r="G1207" s="57" t="s">
        <v>63</v>
      </c>
      <c r="H1207" s="57"/>
      <c r="I1207" s="64"/>
      <c r="J1207" s="53" t="s">
        <v>64</v>
      </c>
      <c r="K1207" s="54"/>
      <c r="L1207" s="74"/>
      <c r="M1207" s="23"/>
      <c r="N1207" s="74"/>
      <c r="O1207" s="74"/>
      <c r="P1207" s="23"/>
      <c r="Q1207" s="23"/>
      <c r="R1207" s="23"/>
      <c r="S1207" s="74"/>
      <c r="T1207" s="74"/>
      <c r="U1207" s="74"/>
      <c r="V1207" s="23"/>
      <c r="W1207" s="23"/>
      <c r="X1207" s="23"/>
      <c r="Y1207" s="23"/>
      <c r="Z1207" s="4"/>
    </row>
    <row r="1208" spans="1:26" ht="23.25">
      <c r="A1208" s="4"/>
      <c r="B1208" s="57"/>
      <c r="C1208" s="58"/>
      <c r="D1208" s="58"/>
      <c r="E1208" s="58"/>
      <c r="F1208" s="58"/>
      <c r="G1208" s="58"/>
      <c r="H1208" s="58"/>
      <c r="I1208" s="53"/>
      <c r="J1208" s="53" t="s">
        <v>52</v>
      </c>
      <c r="K1208" s="54"/>
      <c r="L1208" s="21">
        <f>L1224+L1231</f>
        <v>0</v>
      </c>
      <c r="M1208" s="21">
        <f aca="true" t="shared" si="126" ref="M1208:P1210">M1224+M1231</f>
        <v>0</v>
      </c>
      <c r="N1208" s="21">
        <f t="shared" si="126"/>
        <v>2016</v>
      </c>
      <c r="O1208" s="21">
        <f t="shared" si="126"/>
        <v>4261.9</v>
      </c>
      <c r="P1208" s="21">
        <f t="shared" si="126"/>
        <v>0</v>
      </c>
      <c r="Q1208" s="21">
        <f>SUM(L1208:P1208)</f>
        <v>6277.9</v>
      </c>
      <c r="R1208" s="21">
        <f aca="true" t="shared" si="127" ref="R1208:U1210">R1224+R1231</f>
        <v>0</v>
      </c>
      <c r="S1208" s="21">
        <f t="shared" si="127"/>
        <v>0</v>
      </c>
      <c r="T1208" s="21">
        <f t="shared" si="127"/>
        <v>0</v>
      </c>
      <c r="U1208" s="21">
        <f t="shared" si="127"/>
        <v>0</v>
      </c>
      <c r="V1208" s="21">
        <f>SUM(R1208:U1208)</f>
        <v>0</v>
      </c>
      <c r="W1208" s="21">
        <f>Q1208+V1208</f>
        <v>6277.9</v>
      </c>
      <c r="X1208" s="21">
        <f>Q1208/W1208*100</f>
        <v>100</v>
      </c>
      <c r="Y1208" s="21">
        <f>V1208/W1208*100</f>
        <v>0</v>
      </c>
      <c r="Z1208" s="4"/>
    </row>
    <row r="1209" spans="1:26" ht="23.25">
      <c r="A1209" s="4"/>
      <c r="B1209" s="57"/>
      <c r="C1209" s="57"/>
      <c r="D1209" s="57"/>
      <c r="E1209" s="57"/>
      <c r="F1209" s="57"/>
      <c r="G1209" s="57"/>
      <c r="H1209" s="57"/>
      <c r="I1209" s="64"/>
      <c r="J1209" s="53" t="s">
        <v>53</v>
      </c>
      <c r="K1209" s="54"/>
      <c r="L1209" s="74">
        <f>L1225+L1232</f>
        <v>0</v>
      </c>
      <c r="M1209" s="23">
        <f t="shared" si="126"/>
        <v>0</v>
      </c>
      <c r="N1209" s="74">
        <f t="shared" si="126"/>
        <v>1979.6</v>
      </c>
      <c r="O1209" s="74">
        <f t="shared" si="126"/>
        <v>3561.9</v>
      </c>
      <c r="P1209" s="23">
        <f t="shared" si="126"/>
        <v>0</v>
      </c>
      <c r="Q1209" s="23">
        <f>SUM(L1209:P1209)</f>
        <v>5541.5</v>
      </c>
      <c r="R1209" s="23">
        <f t="shared" si="127"/>
        <v>0</v>
      </c>
      <c r="S1209" s="74">
        <f t="shared" si="127"/>
        <v>0</v>
      </c>
      <c r="T1209" s="74">
        <f t="shared" si="127"/>
        <v>0</v>
      </c>
      <c r="U1209" s="74">
        <f t="shared" si="127"/>
        <v>0</v>
      </c>
      <c r="V1209" s="23">
        <f>SUM(R1209:U1209)</f>
        <v>0</v>
      </c>
      <c r="W1209" s="23">
        <f>Q1209+V1209</f>
        <v>5541.5</v>
      </c>
      <c r="X1209" s="23">
        <f>Q1209/W1209*100</f>
        <v>100</v>
      </c>
      <c r="Y1209" s="23">
        <f>V1209/W1209*100</f>
        <v>0</v>
      </c>
      <c r="Z1209" s="4"/>
    </row>
    <row r="1210" spans="1:26" ht="23.25">
      <c r="A1210" s="4"/>
      <c r="B1210" s="57"/>
      <c r="C1210" s="57"/>
      <c r="D1210" s="57"/>
      <c r="E1210" s="57"/>
      <c r="F1210" s="57"/>
      <c r="G1210" s="57"/>
      <c r="H1210" s="57"/>
      <c r="I1210" s="64"/>
      <c r="J1210" s="53" t="s">
        <v>54</v>
      </c>
      <c r="K1210" s="54"/>
      <c r="L1210" s="74">
        <f>L1226+L1233</f>
        <v>0</v>
      </c>
      <c r="M1210" s="23">
        <f t="shared" si="126"/>
        <v>0</v>
      </c>
      <c r="N1210" s="74">
        <f t="shared" si="126"/>
        <v>1974.1</v>
      </c>
      <c r="O1210" s="74">
        <f t="shared" si="126"/>
        <v>3561.9</v>
      </c>
      <c r="P1210" s="23">
        <f t="shared" si="126"/>
        <v>0</v>
      </c>
      <c r="Q1210" s="23">
        <f>SUM(L1210:P1210)</f>
        <v>5536</v>
      </c>
      <c r="R1210" s="23">
        <f t="shared" si="127"/>
        <v>0</v>
      </c>
      <c r="S1210" s="74">
        <f t="shared" si="127"/>
        <v>0</v>
      </c>
      <c r="T1210" s="74">
        <f t="shared" si="127"/>
        <v>0</v>
      </c>
      <c r="U1210" s="74">
        <f t="shared" si="127"/>
        <v>0</v>
      </c>
      <c r="V1210" s="23">
        <f>SUM(R1210:U1210)</f>
        <v>0</v>
      </c>
      <c r="W1210" s="23">
        <f>Q1210+V1210</f>
        <v>5536</v>
      </c>
      <c r="X1210" s="23">
        <f>Q1210/W1210*100</f>
        <v>100</v>
      </c>
      <c r="Y1210" s="23">
        <f>V1210/W1210*100</f>
        <v>0</v>
      </c>
      <c r="Z1210" s="4"/>
    </row>
    <row r="1211" spans="1:26" ht="23.25">
      <c r="A1211" s="4"/>
      <c r="B1211" s="57"/>
      <c r="C1211" s="57"/>
      <c r="D1211" s="57"/>
      <c r="E1211" s="57"/>
      <c r="F1211" s="57"/>
      <c r="G1211" s="57"/>
      <c r="H1211" s="57"/>
      <c r="I1211" s="64"/>
      <c r="J1211" s="53" t="s">
        <v>55</v>
      </c>
      <c r="K1211" s="54"/>
      <c r="L1211" s="74"/>
      <c r="M1211" s="23"/>
      <c r="N1211" s="74">
        <f>N1210/N1208*100</f>
        <v>97.92162698412697</v>
      </c>
      <c r="O1211" s="74">
        <f>O1210/O1208*100</f>
        <v>83.57540064290575</v>
      </c>
      <c r="P1211" s="23"/>
      <c r="Q1211" s="23">
        <f>Q1210/Q1208*100</f>
        <v>88.18235397186957</v>
      </c>
      <c r="R1211" s="23"/>
      <c r="S1211" s="74"/>
      <c r="T1211" s="74"/>
      <c r="U1211" s="74"/>
      <c r="V1211" s="23"/>
      <c r="W1211" s="23">
        <f>W1210/W1208*100</f>
        <v>88.18235397186957</v>
      </c>
      <c r="X1211" s="23"/>
      <c r="Y1211" s="23"/>
      <c r="Z1211" s="4"/>
    </row>
    <row r="1212" spans="1:26" ht="23.25">
      <c r="A1212" s="4"/>
      <c r="B1212" s="57"/>
      <c r="C1212" s="57"/>
      <c r="D1212" s="57"/>
      <c r="E1212" s="57"/>
      <c r="F1212" s="57"/>
      <c r="G1212" s="57"/>
      <c r="H1212" s="57"/>
      <c r="I1212" s="64"/>
      <c r="J1212" s="53" t="s">
        <v>56</v>
      </c>
      <c r="K1212" s="54"/>
      <c r="L1212" s="74"/>
      <c r="M1212" s="23"/>
      <c r="N1212" s="74">
        <f>N1210/N1209*100</f>
        <v>99.72216609416044</v>
      </c>
      <c r="O1212" s="74">
        <f>O1210/O1209*100</f>
        <v>100</v>
      </c>
      <c r="P1212" s="23"/>
      <c r="Q1212" s="23">
        <f>Q1210/Q1209*100</f>
        <v>99.9007488947036</v>
      </c>
      <c r="R1212" s="23"/>
      <c r="S1212" s="74"/>
      <c r="T1212" s="74"/>
      <c r="U1212" s="74"/>
      <c r="V1212" s="23"/>
      <c r="W1212" s="23">
        <f>W1210/W1209*100</f>
        <v>99.9007488947036</v>
      </c>
      <c r="X1212" s="23"/>
      <c r="Y1212" s="23"/>
      <c r="Z1212" s="4"/>
    </row>
    <row r="1213" spans="1:26" ht="23.25">
      <c r="A1213" s="4"/>
      <c r="B1213" s="57"/>
      <c r="C1213" s="57"/>
      <c r="D1213" s="57"/>
      <c r="E1213" s="57"/>
      <c r="F1213" s="57"/>
      <c r="G1213" s="57"/>
      <c r="H1213" s="57"/>
      <c r="I1213" s="64"/>
      <c r="J1213" s="53"/>
      <c r="K1213" s="54"/>
      <c r="L1213" s="74"/>
      <c r="M1213" s="23"/>
      <c r="N1213" s="74"/>
      <c r="O1213" s="74"/>
      <c r="P1213" s="23"/>
      <c r="Q1213" s="23"/>
      <c r="R1213" s="23"/>
      <c r="S1213" s="74"/>
      <c r="T1213" s="74"/>
      <c r="U1213" s="74"/>
      <c r="V1213" s="23"/>
      <c r="W1213" s="23"/>
      <c r="X1213" s="23"/>
      <c r="Y1213" s="23"/>
      <c r="Z1213" s="4"/>
    </row>
    <row r="1214" spans="1:26" ht="23.25">
      <c r="A1214" s="4"/>
      <c r="B1214" s="57"/>
      <c r="C1214" s="57"/>
      <c r="D1214" s="57"/>
      <c r="E1214" s="57"/>
      <c r="F1214" s="57"/>
      <c r="G1214" s="57"/>
      <c r="H1214" s="57" t="s">
        <v>151</v>
      </c>
      <c r="I1214" s="64"/>
      <c r="J1214" s="53" t="s">
        <v>152</v>
      </c>
      <c r="K1214" s="54"/>
      <c r="L1214" s="74"/>
      <c r="M1214" s="23"/>
      <c r="N1214" s="74"/>
      <c r="O1214" s="74"/>
      <c r="P1214" s="23"/>
      <c r="Q1214" s="23"/>
      <c r="R1214" s="23"/>
      <c r="S1214" s="74"/>
      <c r="T1214" s="74"/>
      <c r="U1214" s="74"/>
      <c r="V1214" s="23"/>
      <c r="W1214" s="23"/>
      <c r="X1214" s="23"/>
      <c r="Y1214" s="23"/>
      <c r="Z1214" s="4"/>
    </row>
    <row r="1215" spans="1:26" ht="23.25">
      <c r="A1215" s="4"/>
      <c r="B1215" s="65"/>
      <c r="C1215" s="65"/>
      <c r="D1215" s="65"/>
      <c r="E1215" s="65"/>
      <c r="F1215" s="65"/>
      <c r="G1215" s="65"/>
      <c r="H1215" s="65"/>
      <c r="I1215" s="66"/>
      <c r="J1215" s="62"/>
      <c r="K1215" s="63"/>
      <c r="L1215" s="75"/>
      <c r="M1215" s="76"/>
      <c r="N1215" s="75"/>
      <c r="O1215" s="75"/>
      <c r="P1215" s="76"/>
      <c r="Q1215" s="76"/>
      <c r="R1215" s="76"/>
      <c r="S1215" s="75"/>
      <c r="T1215" s="75"/>
      <c r="U1215" s="75"/>
      <c r="V1215" s="76"/>
      <c r="W1215" s="76"/>
      <c r="X1215" s="76"/>
      <c r="Y1215" s="76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255</v>
      </c>
      <c r="Z1217" s="4"/>
    </row>
    <row r="1218" spans="1:26" ht="23.25">
      <c r="A1218" s="4"/>
      <c r="B1218" s="67" t="s">
        <v>41</v>
      </c>
      <c r="C1218" s="68"/>
      <c r="D1218" s="68"/>
      <c r="E1218" s="68"/>
      <c r="F1218" s="68"/>
      <c r="G1218" s="68"/>
      <c r="H1218" s="69"/>
      <c r="I1218" s="10"/>
      <c r="J1218" s="11"/>
      <c r="K1218" s="12"/>
      <c r="L1218" s="13" t="s">
        <v>2</v>
      </c>
      <c r="M1218" s="13"/>
      <c r="N1218" s="13"/>
      <c r="O1218" s="13"/>
      <c r="P1218" s="13"/>
      <c r="Q1218" s="13"/>
      <c r="R1218" s="14" t="s">
        <v>3</v>
      </c>
      <c r="S1218" s="13"/>
      <c r="T1218" s="13"/>
      <c r="U1218" s="13"/>
      <c r="V1218" s="15"/>
      <c r="W1218" s="13" t="s">
        <v>43</v>
      </c>
      <c r="X1218" s="13"/>
      <c r="Y1218" s="16"/>
      <c r="Z1218" s="4"/>
    </row>
    <row r="1219" spans="1:26" ht="23.25">
      <c r="A1219" s="4"/>
      <c r="B1219" s="17" t="s">
        <v>42</v>
      </c>
      <c r="C1219" s="18"/>
      <c r="D1219" s="18"/>
      <c r="E1219" s="18"/>
      <c r="F1219" s="18"/>
      <c r="G1219" s="18"/>
      <c r="H1219" s="70"/>
      <c r="I1219" s="19"/>
      <c r="J1219" s="20"/>
      <c r="K1219" s="21"/>
      <c r="L1219" s="22"/>
      <c r="M1219" s="23"/>
      <c r="N1219" s="24"/>
      <c r="O1219" s="25" t="s">
        <v>4</v>
      </c>
      <c r="P1219" s="26"/>
      <c r="Q1219" s="27"/>
      <c r="R1219" s="28" t="s">
        <v>4</v>
      </c>
      <c r="S1219" s="24"/>
      <c r="T1219" s="22"/>
      <c r="U1219" s="29"/>
      <c r="V1219" s="27"/>
      <c r="W1219" s="27"/>
      <c r="X1219" s="30" t="s">
        <v>5</v>
      </c>
      <c r="Y1219" s="31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6</v>
      </c>
      <c r="K1220" s="21"/>
      <c r="L1220" s="34" t="s">
        <v>7</v>
      </c>
      <c r="M1220" s="35" t="s">
        <v>8</v>
      </c>
      <c r="N1220" s="36" t="s">
        <v>7</v>
      </c>
      <c r="O1220" s="34" t="s">
        <v>9</v>
      </c>
      <c r="P1220" s="26" t="s">
        <v>10</v>
      </c>
      <c r="Q1220" s="23"/>
      <c r="R1220" s="37" t="s">
        <v>9</v>
      </c>
      <c r="S1220" s="35" t="s">
        <v>11</v>
      </c>
      <c r="T1220" s="34" t="s">
        <v>12</v>
      </c>
      <c r="U1220" s="29" t="s">
        <v>13</v>
      </c>
      <c r="V1220" s="27"/>
      <c r="W1220" s="27"/>
      <c r="X1220" s="27"/>
      <c r="Y1220" s="35"/>
      <c r="Z1220" s="4"/>
    </row>
    <row r="1221" spans="1:26" ht="23.25">
      <c r="A1221" s="4"/>
      <c r="B1221" s="38" t="s">
        <v>32</v>
      </c>
      <c r="C1221" s="38" t="s">
        <v>33</v>
      </c>
      <c r="D1221" s="38" t="s">
        <v>34</v>
      </c>
      <c r="E1221" s="38" t="s">
        <v>35</v>
      </c>
      <c r="F1221" s="38" t="s">
        <v>36</v>
      </c>
      <c r="G1221" s="38" t="s">
        <v>37</v>
      </c>
      <c r="H1221" s="38" t="s">
        <v>40</v>
      </c>
      <c r="I1221" s="19"/>
      <c r="J1221" s="39"/>
      <c r="K1221" s="21"/>
      <c r="L1221" s="34" t="s">
        <v>14</v>
      </c>
      <c r="M1221" s="35" t="s">
        <v>15</v>
      </c>
      <c r="N1221" s="36" t="s">
        <v>16</v>
      </c>
      <c r="O1221" s="34" t="s">
        <v>17</v>
      </c>
      <c r="P1221" s="26" t="s">
        <v>18</v>
      </c>
      <c r="Q1221" s="35" t="s">
        <v>19</v>
      </c>
      <c r="R1221" s="37" t="s">
        <v>17</v>
      </c>
      <c r="S1221" s="35" t="s">
        <v>20</v>
      </c>
      <c r="T1221" s="34" t="s">
        <v>21</v>
      </c>
      <c r="U1221" s="29" t="s">
        <v>22</v>
      </c>
      <c r="V1221" s="26" t="s">
        <v>19</v>
      </c>
      <c r="W1221" s="26" t="s">
        <v>23</v>
      </c>
      <c r="X1221" s="26" t="s">
        <v>24</v>
      </c>
      <c r="Y1221" s="35" t="s">
        <v>25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3"/>
      <c r="M1222" s="44"/>
      <c r="N1222" s="45"/>
      <c r="O1222" s="46" t="s">
        <v>26</v>
      </c>
      <c r="P1222" s="47"/>
      <c r="Q1222" s="48"/>
      <c r="R1222" s="49" t="s">
        <v>26</v>
      </c>
      <c r="S1222" s="44" t="s">
        <v>27</v>
      </c>
      <c r="T1222" s="43"/>
      <c r="U1222" s="50" t="s">
        <v>28</v>
      </c>
      <c r="V1222" s="48"/>
      <c r="W1222" s="48"/>
      <c r="X1222" s="48"/>
      <c r="Y1222" s="49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4"/>
      <c r="J1223" s="53"/>
      <c r="K1223" s="54"/>
      <c r="L1223" s="22"/>
      <c r="M1223" s="23"/>
      <c r="N1223" s="24"/>
      <c r="O1223" s="3"/>
      <c r="P1223" s="27"/>
      <c r="Q1223" s="27"/>
      <c r="R1223" s="23"/>
      <c r="S1223" s="24"/>
      <c r="T1223" s="22"/>
      <c r="U1223" s="73"/>
      <c r="V1223" s="27"/>
      <c r="W1223" s="27"/>
      <c r="X1223" s="27"/>
      <c r="Y1223" s="23"/>
      <c r="Z1223" s="4"/>
    </row>
    <row r="1224" spans="1:26" ht="23.25">
      <c r="A1224" s="4"/>
      <c r="B1224" s="51" t="s">
        <v>164</v>
      </c>
      <c r="C1224" s="51" t="s">
        <v>167</v>
      </c>
      <c r="D1224" s="51" t="s">
        <v>89</v>
      </c>
      <c r="E1224" s="51"/>
      <c r="F1224" s="51" t="s">
        <v>220</v>
      </c>
      <c r="G1224" s="51" t="s">
        <v>63</v>
      </c>
      <c r="H1224" s="51" t="s">
        <v>151</v>
      </c>
      <c r="I1224" s="64"/>
      <c r="J1224" s="55" t="s">
        <v>52</v>
      </c>
      <c r="K1224" s="56"/>
      <c r="L1224" s="74"/>
      <c r="M1224" s="74"/>
      <c r="N1224" s="74">
        <v>2016</v>
      </c>
      <c r="O1224" s="74"/>
      <c r="P1224" s="74"/>
      <c r="Q1224" s="74">
        <f>SUM(L1224:P1224)</f>
        <v>2016</v>
      </c>
      <c r="R1224" s="74"/>
      <c r="S1224" s="74"/>
      <c r="T1224" s="74"/>
      <c r="U1224" s="77"/>
      <c r="V1224" s="23">
        <f>SUM(R1224:U1224)</f>
        <v>0</v>
      </c>
      <c r="W1224" s="23">
        <f>Q1224+V1224</f>
        <v>2016</v>
      </c>
      <c r="X1224" s="23">
        <f>Q1224/W1224*100</f>
        <v>100</v>
      </c>
      <c r="Y1224" s="23">
        <f>V1224/W1224*100</f>
        <v>0</v>
      </c>
      <c r="Z1224" s="4"/>
    </row>
    <row r="1225" spans="1:26" ht="23.25">
      <c r="A1225" s="4"/>
      <c r="B1225" s="51"/>
      <c r="C1225" s="51"/>
      <c r="D1225" s="51"/>
      <c r="E1225" s="51"/>
      <c r="F1225" s="51"/>
      <c r="G1225" s="51"/>
      <c r="H1225" s="51"/>
      <c r="I1225" s="64"/>
      <c r="J1225" s="55" t="s">
        <v>53</v>
      </c>
      <c r="K1225" s="56"/>
      <c r="L1225" s="74"/>
      <c r="M1225" s="74"/>
      <c r="N1225" s="74">
        <v>1979.6</v>
      </c>
      <c r="O1225" s="74"/>
      <c r="P1225" s="74"/>
      <c r="Q1225" s="74">
        <f>SUM(L1225:P1225)</f>
        <v>1979.6</v>
      </c>
      <c r="R1225" s="74"/>
      <c r="S1225" s="74"/>
      <c r="T1225" s="74"/>
      <c r="U1225" s="74"/>
      <c r="V1225" s="23">
        <f>SUM(R1225:U1225)</f>
        <v>0</v>
      </c>
      <c r="W1225" s="23">
        <f>Q1225+V1225</f>
        <v>1979.6</v>
      </c>
      <c r="X1225" s="23">
        <f>Q1225/W1225*100</f>
        <v>100</v>
      </c>
      <c r="Y1225" s="23">
        <f>V1225/W1225*100</f>
        <v>0</v>
      </c>
      <c r="Z1225" s="4"/>
    </row>
    <row r="1226" spans="1:26" ht="23.25">
      <c r="A1226" s="4"/>
      <c r="B1226" s="51"/>
      <c r="C1226" s="51"/>
      <c r="D1226" s="51"/>
      <c r="E1226" s="51"/>
      <c r="F1226" s="51"/>
      <c r="G1226" s="51"/>
      <c r="H1226" s="51"/>
      <c r="I1226" s="64"/>
      <c r="J1226" s="53" t="s">
        <v>54</v>
      </c>
      <c r="K1226" s="54"/>
      <c r="L1226" s="74"/>
      <c r="M1226" s="74"/>
      <c r="N1226" s="74">
        <v>1974.1</v>
      </c>
      <c r="O1226" s="74"/>
      <c r="P1226" s="74"/>
      <c r="Q1226" s="23">
        <f>SUM(L1226:P1226)</f>
        <v>1974.1</v>
      </c>
      <c r="R1226" s="74"/>
      <c r="S1226" s="74"/>
      <c r="T1226" s="74"/>
      <c r="U1226" s="74"/>
      <c r="V1226" s="23">
        <f>SUM(R1226:U1226)</f>
        <v>0</v>
      </c>
      <c r="W1226" s="23">
        <f>Q1226+V1226</f>
        <v>1974.1</v>
      </c>
      <c r="X1226" s="23">
        <f>Q1226/W1226*100</f>
        <v>100</v>
      </c>
      <c r="Y1226" s="23">
        <f>V1226/W1226*100</f>
        <v>0</v>
      </c>
      <c r="Z1226" s="4"/>
    </row>
    <row r="1227" spans="1:26" ht="23.25">
      <c r="A1227" s="4"/>
      <c r="B1227" s="51"/>
      <c r="C1227" s="51"/>
      <c r="D1227" s="51"/>
      <c r="E1227" s="51"/>
      <c r="F1227" s="51"/>
      <c r="G1227" s="51"/>
      <c r="H1227" s="51"/>
      <c r="I1227" s="64"/>
      <c r="J1227" s="53" t="s">
        <v>55</v>
      </c>
      <c r="K1227" s="54"/>
      <c r="L1227" s="74"/>
      <c r="M1227" s="23"/>
      <c r="N1227" s="74">
        <f>N1226/N1224*100</f>
        <v>97.92162698412697</v>
      </c>
      <c r="O1227" s="74"/>
      <c r="P1227" s="23"/>
      <c r="Q1227" s="23">
        <f>Q1226/Q1224*100</f>
        <v>97.92162698412697</v>
      </c>
      <c r="R1227" s="23"/>
      <c r="S1227" s="74"/>
      <c r="T1227" s="74"/>
      <c r="U1227" s="74"/>
      <c r="V1227" s="23"/>
      <c r="W1227" s="23">
        <f>W1226/W1224*100</f>
        <v>97.92162698412697</v>
      </c>
      <c r="X1227" s="23"/>
      <c r="Y1227" s="23"/>
      <c r="Z1227" s="4"/>
    </row>
    <row r="1228" spans="1:26" ht="23.25">
      <c r="A1228" s="4"/>
      <c r="B1228" s="51"/>
      <c r="C1228" s="51"/>
      <c r="D1228" s="51"/>
      <c r="E1228" s="51"/>
      <c r="F1228" s="51"/>
      <c r="G1228" s="51"/>
      <c r="H1228" s="51"/>
      <c r="I1228" s="64"/>
      <c r="J1228" s="53" t="s">
        <v>56</v>
      </c>
      <c r="K1228" s="54"/>
      <c r="L1228" s="74"/>
      <c r="M1228" s="23"/>
      <c r="N1228" s="74">
        <f>N1226/N1225*100</f>
        <v>99.72216609416044</v>
      </c>
      <c r="O1228" s="74"/>
      <c r="P1228" s="23"/>
      <c r="Q1228" s="23">
        <f>Q1226/Q1225*100</f>
        <v>99.72216609416044</v>
      </c>
      <c r="R1228" s="23"/>
      <c r="S1228" s="74"/>
      <c r="T1228" s="74"/>
      <c r="U1228" s="74"/>
      <c r="V1228" s="23"/>
      <c r="W1228" s="23">
        <f>W1226/W1225*100</f>
        <v>99.72216609416044</v>
      </c>
      <c r="X1228" s="23"/>
      <c r="Y1228" s="23"/>
      <c r="Z1228" s="4"/>
    </row>
    <row r="1229" spans="1:26" ht="23.25">
      <c r="A1229" s="4"/>
      <c r="B1229" s="51"/>
      <c r="C1229" s="51"/>
      <c r="D1229" s="51"/>
      <c r="E1229" s="51"/>
      <c r="F1229" s="51"/>
      <c r="G1229" s="51"/>
      <c r="H1229" s="51"/>
      <c r="I1229" s="64"/>
      <c r="J1229" s="53"/>
      <c r="K1229" s="54"/>
      <c r="L1229" s="74"/>
      <c r="M1229" s="23"/>
      <c r="N1229" s="74"/>
      <c r="O1229" s="74"/>
      <c r="P1229" s="23"/>
      <c r="Q1229" s="23"/>
      <c r="R1229" s="23"/>
      <c r="S1229" s="74"/>
      <c r="T1229" s="74"/>
      <c r="U1229" s="74"/>
      <c r="V1229" s="23"/>
      <c r="W1229" s="23"/>
      <c r="X1229" s="23"/>
      <c r="Y1229" s="23"/>
      <c r="Z1229" s="4"/>
    </row>
    <row r="1230" spans="1:26" ht="23.25">
      <c r="A1230" s="4"/>
      <c r="B1230" s="51"/>
      <c r="C1230" s="51"/>
      <c r="D1230" s="51"/>
      <c r="E1230" s="51"/>
      <c r="F1230" s="51"/>
      <c r="G1230" s="51"/>
      <c r="H1230" s="51" t="s">
        <v>193</v>
      </c>
      <c r="I1230" s="64"/>
      <c r="J1230" s="53" t="s">
        <v>194</v>
      </c>
      <c r="K1230" s="54"/>
      <c r="L1230" s="74"/>
      <c r="M1230" s="23"/>
      <c r="N1230" s="74"/>
      <c r="O1230" s="74"/>
      <c r="P1230" s="23"/>
      <c r="Q1230" s="23"/>
      <c r="R1230" s="23"/>
      <c r="S1230" s="74"/>
      <c r="T1230" s="74"/>
      <c r="U1230" s="74"/>
      <c r="V1230" s="23"/>
      <c r="W1230" s="23"/>
      <c r="X1230" s="23"/>
      <c r="Y1230" s="23"/>
      <c r="Z1230" s="4"/>
    </row>
    <row r="1231" spans="1:26" ht="23.25">
      <c r="A1231" s="4"/>
      <c r="B1231" s="51"/>
      <c r="C1231" s="51"/>
      <c r="D1231" s="51"/>
      <c r="E1231" s="51"/>
      <c r="F1231" s="51"/>
      <c r="G1231" s="51"/>
      <c r="H1231" s="51"/>
      <c r="I1231" s="64"/>
      <c r="J1231" s="53" t="s">
        <v>52</v>
      </c>
      <c r="K1231" s="54"/>
      <c r="L1231" s="74"/>
      <c r="M1231" s="23"/>
      <c r="N1231" s="74"/>
      <c r="O1231" s="74">
        <v>4261.9</v>
      </c>
      <c r="P1231" s="23"/>
      <c r="Q1231" s="23">
        <f>SUM(L1231:P1231)</f>
        <v>4261.9</v>
      </c>
      <c r="R1231" s="23"/>
      <c r="S1231" s="74"/>
      <c r="T1231" s="74"/>
      <c r="U1231" s="74"/>
      <c r="V1231" s="23">
        <f>SUM(R1231:U1231)</f>
        <v>0</v>
      </c>
      <c r="W1231" s="23">
        <f>Q1231+V1231</f>
        <v>4261.9</v>
      </c>
      <c r="X1231" s="23">
        <f>Q1231/W1231*100</f>
        <v>100</v>
      </c>
      <c r="Y1231" s="23">
        <f>V1231/W1231*100</f>
        <v>0</v>
      </c>
      <c r="Z1231" s="4"/>
    </row>
    <row r="1232" spans="1:26" ht="23.25">
      <c r="A1232" s="4"/>
      <c r="B1232" s="51"/>
      <c r="C1232" s="51"/>
      <c r="D1232" s="51"/>
      <c r="E1232" s="51"/>
      <c r="F1232" s="51"/>
      <c r="G1232" s="51"/>
      <c r="H1232" s="51"/>
      <c r="I1232" s="64"/>
      <c r="J1232" s="53" t="s">
        <v>53</v>
      </c>
      <c r="K1232" s="54"/>
      <c r="L1232" s="74"/>
      <c r="M1232" s="23"/>
      <c r="N1232" s="74"/>
      <c r="O1232" s="74">
        <v>3561.9</v>
      </c>
      <c r="P1232" s="23"/>
      <c r="Q1232" s="23">
        <f>SUM(L1232:P1232)</f>
        <v>3561.9</v>
      </c>
      <c r="R1232" s="23"/>
      <c r="S1232" s="74"/>
      <c r="T1232" s="74"/>
      <c r="U1232" s="74"/>
      <c r="V1232" s="23">
        <f>SUM(R1232:U1232)</f>
        <v>0</v>
      </c>
      <c r="W1232" s="23">
        <f>Q1232+V1232</f>
        <v>3561.9</v>
      </c>
      <c r="X1232" s="23">
        <f>Q1232/W1232*100</f>
        <v>100</v>
      </c>
      <c r="Y1232" s="23">
        <f>V1232/W1232*100</f>
        <v>0</v>
      </c>
      <c r="Z1232" s="4"/>
    </row>
    <row r="1233" spans="1:26" ht="23.25">
      <c r="A1233" s="4"/>
      <c r="B1233" s="51"/>
      <c r="C1233" s="51"/>
      <c r="D1233" s="51"/>
      <c r="E1233" s="51"/>
      <c r="F1233" s="51"/>
      <c r="G1233" s="51"/>
      <c r="H1233" s="51"/>
      <c r="I1233" s="64"/>
      <c r="J1233" s="53" t="s">
        <v>54</v>
      </c>
      <c r="K1233" s="54"/>
      <c r="L1233" s="74"/>
      <c r="M1233" s="23"/>
      <c r="N1233" s="74"/>
      <c r="O1233" s="74">
        <v>3561.9</v>
      </c>
      <c r="P1233" s="23"/>
      <c r="Q1233" s="23">
        <f>SUM(L1233:P1233)</f>
        <v>3561.9</v>
      </c>
      <c r="R1233" s="23"/>
      <c r="S1233" s="74"/>
      <c r="T1233" s="74"/>
      <c r="U1233" s="74"/>
      <c r="V1233" s="23">
        <f>SUM(R1233:U1233)</f>
        <v>0</v>
      </c>
      <c r="W1233" s="23">
        <f>Q1233+V1233</f>
        <v>3561.9</v>
      </c>
      <c r="X1233" s="23">
        <f>Q1233/W1233*100</f>
        <v>100</v>
      </c>
      <c r="Y1233" s="23">
        <f>V1233/W1233*100</f>
        <v>0</v>
      </c>
      <c r="Z1233" s="4"/>
    </row>
    <row r="1234" spans="1:26" ht="23.25">
      <c r="A1234" s="4"/>
      <c r="B1234" s="51"/>
      <c r="C1234" s="51"/>
      <c r="D1234" s="51"/>
      <c r="E1234" s="51"/>
      <c r="F1234" s="51"/>
      <c r="G1234" s="51"/>
      <c r="H1234" s="51"/>
      <c r="I1234" s="64"/>
      <c r="J1234" s="53" t="s">
        <v>55</v>
      </c>
      <c r="K1234" s="54"/>
      <c r="L1234" s="74"/>
      <c r="M1234" s="23"/>
      <c r="N1234" s="74"/>
      <c r="O1234" s="74">
        <f>O1233/O1231*100</f>
        <v>83.57540064290575</v>
      </c>
      <c r="P1234" s="23"/>
      <c r="Q1234" s="23">
        <f>Q1233/Q1231*100</f>
        <v>83.57540064290575</v>
      </c>
      <c r="R1234" s="23"/>
      <c r="S1234" s="74"/>
      <c r="T1234" s="74"/>
      <c r="U1234" s="74"/>
      <c r="V1234" s="23"/>
      <c r="W1234" s="23">
        <f>W1233/W1231*100</f>
        <v>83.57540064290575</v>
      </c>
      <c r="X1234" s="23"/>
      <c r="Y1234" s="23"/>
      <c r="Z1234" s="4"/>
    </row>
    <row r="1235" spans="1:26" ht="23.25">
      <c r="A1235" s="4"/>
      <c r="B1235" s="51"/>
      <c r="C1235" s="51"/>
      <c r="D1235" s="51"/>
      <c r="E1235" s="51"/>
      <c r="F1235" s="51"/>
      <c r="G1235" s="51"/>
      <c r="H1235" s="51"/>
      <c r="I1235" s="64"/>
      <c r="J1235" s="53" t="s">
        <v>56</v>
      </c>
      <c r="K1235" s="54"/>
      <c r="L1235" s="74"/>
      <c r="M1235" s="23"/>
      <c r="N1235" s="74"/>
      <c r="O1235" s="74">
        <f>O1233/O1232*100</f>
        <v>100</v>
      </c>
      <c r="P1235" s="23"/>
      <c r="Q1235" s="23">
        <f>Q1233/Q1232*100</f>
        <v>100</v>
      </c>
      <c r="R1235" s="23"/>
      <c r="S1235" s="74"/>
      <c r="T1235" s="74"/>
      <c r="U1235" s="74"/>
      <c r="V1235" s="23"/>
      <c r="W1235" s="23">
        <f>W1233/W1232*100</f>
        <v>100</v>
      </c>
      <c r="X1235" s="23"/>
      <c r="Y1235" s="23"/>
      <c r="Z1235" s="4"/>
    </row>
    <row r="1236" spans="1:26" ht="23.25">
      <c r="A1236" s="4"/>
      <c r="B1236" s="51"/>
      <c r="C1236" s="51"/>
      <c r="D1236" s="51"/>
      <c r="E1236" s="51"/>
      <c r="F1236" s="51"/>
      <c r="G1236" s="51"/>
      <c r="H1236" s="51"/>
      <c r="I1236" s="64"/>
      <c r="J1236" s="53"/>
      <c r="K1236" s="54"/>
      <c r="L1236" s="74"/>
      <c r="M1236" s="23"/>
      <c r="N1236" s="74"/>
      <c r="O1236" s="74"/>
      <c r="P1236" s="23"/>
      <c r="Q1236" s="23"/>
      <c r="R1236" s="23"/>
      <c r="S1236" s="74"/>
      <c r="T1236" s="74"/>
      <c r="U1236" s="74"/>
      <c r="V1236" s="23"/>
      <c r="W1236" s="23"/>
      <c r="X1236" s="23"/>
      <c r="Y1236" s="23"/>
      <c r="Z1236" s="4"/>
    </row>
    <row r="1237" spans="1:26" ht="23.25">
      <c r="A1237" s="4"/>
      <c r="B1237" s="51"/>
      <c r="C1237" s="51"/>
      <c r="D1237" s="51"/>
      <c r="E1237" s="51"/>
      <c r="F1237" s="51" t="s">
        <v>222</v>
      </c>
      <c r="G1237" s="51"/>
      <c r="H1237" s="51"/>
      <c r="I1237" s="64"/>
      <c r="J1237" s="53" t="s">
        <v>223</v>
      </c>
      <c r="K1237" s="54"/>
      <c r="L1237" s="74"/>
      <c r="M1237" s="23"/>
      <c r="N1237" s="74"/>
      <c r="O1237" s="74"/>
      <c r="P1237" s="23"/>
      <c r="Q1237" s="23"/>
      <c r="R1237" s="23"/>
      <c r="S1237" s="74"/>
      <c r="T1237" s="74"/>
      <c r="U1237" s="74"/>
      <c r="V1237" s="23"/>
      <c r="W1237" s="23"/>
      <c r="X1237" s="23"/>
      <c r="Y1237" s="23"/>
      <c r="Z1237" s="4"/>
    </row>
    <row r="1238" spans="1:26" ht="23.25">
      <c r="A1238" s="4"/>
      <c r="B1238" s="57"/>
      <c r="C1238" s="58"/>
      <c r="D1238" s="58"/>
      <c r="E1238" s="58"/>
      <c r="F1238" s="58"/>
      <c r="G1238" s="58"/>
      <c r="H1238" s="58"/>
      <c r="I1238" s="53"/>
      <c r="J1238" s="53" t="s">
        <v>224</v>
      </c>
      <c r="K1238" s="54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4"/>
    </row>
    <row r="1239" spans="1:26" ht="23.25">
      <c r="A1239" s="4"/>
      <c r="B1239" s="51"/>
      <c r="C1239" s="51"/>
      <c r="D1239" s="51"/>
      <c r="E1239" s="51"/>
      <c r="F1239" s="51"/>
      <c r="G1239" s="51"/>
      <c r="H1239" s="51"/>
      <c r="I1239" s="64"/>
      <c r="J1239" s="53" t="s">
        <v>52</v>
      </c>
      <c r="K1239" s="54"/>
      <c r="L1239" s="74">
        <f>L1246</f>
        <v>99519.9</v>
      </c>
      <c r="M1239" s="23">
        <f aca="true" t="shared" si="128" ref="M1239:P1241">M1246</f>
        <v>0</v>
      </c>
      <c r="N1239" s="74">
        <f t="shared" si="128"/>
        <v>0</v>
      </c>
      <c r="O1239" s="74">
        <f t="shared" si="128"/>
        <v>66700</v>
      </c>
      <c r="P1239" s="23">
        <f t="shared" si="128"/>
        <v>0</v>
      </c>
      <c r="Q1239" s="23">
        <f>SUM(L1239:P1239)</f>
        <v>166219.9</v>
      </c>
      <c r="R1239" s="23">
        <f aca="true" t="shared" si="129" ref="R1239:U1241">R1246</f>
        <v>0</v>
      </c>
      <c r="S1239" s="74">
        <f t="shared" si="129"/>
        <v>0</v>
      </c>
      <c r="T1239" s="74">
        <f t="shared" si="129"/>
        <v>0</v>
      </c>
      <c r="U1239" s="74">
        <f t="shared" si="129"/>
        <v>0</v>
      </c>
      <c r="V1239" s="23">
        <f>SUM(R1239:U1239)</f>
        <v>0</v>
      </c>
      <c r="W1239" s="23">
        <f>Q1239+V1239</f>
        <v>166219.9</v>
      </c>
      <c r="X1239" s="23">
        <f>Q1239/W1239*100</f>
        <v>100</v>
      </c>
      <c r="Y1239" s="23">
        <f>V1239/W1239*100</f>
        <v>0</v>
      </c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/>
      <c r="I1240" s="64"/>
      <c r="J1240" s="53" t="s">
        <v>53</v>
      </c>
      <c r="K1240" s="54"/>
      <c r="L1240" s="74">
        <f>L1247</f>
        <v>2599.2</v>
      </c>
      <c r="M1240" s="23">
        <f t="shared" si="128"/>
        <v>0</v>
      </c>
      <c r="N1240" s="74">
        <f t="shared" si="128"/>
        <v>0</v>
      </c>
      <c r="O1240" s="74">
        <f t="shared" si="128"/>
        <v>4826.1</v>
      </c>
      <c r="P1240" s="23">
        <f t="shared" si="128"/>
        <v>0</v>
      </c>
      <c r="Q1240" s="23">
        <f>SUM(L1240:P1240)</f>
        <v>7425.3</v>
      </c>
      <c r="R1240" s="23">
        <f t="shared" si="129"/>
        <v>0</v>
      </c>
      <c r="S1240" s="74">
        <f t="shared" si="129"/>
        <v>0</v>
      </c>
      <c r="T1240" s="74">
        <f t="shared" si="129"/>
        <v>0</v>
      </c>
      <c r="U1240" s="74">
        <f t="shared" si="129"/>
        <v>0</v>
      </c>
      <c r="V1240" s="23">
        <f>SUM(R1240:U1240)</f>
        <v>0</v>
      </c>
      <c r="W1240" s="23">
        <f>Q1240+V1240</f>
        <v>7425.3</v>
      </c>
      <c r="X1240" s="23">
        <f>Q1240/W1240*100</f>
        <v>100</v>
      </c>
      <c r="Y1240" s="23">
        <f>V1240/W1240*100</f>
        <v>0</v>
      </c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/>
      <c r="I1241" s="64"/>
      <c r="J1241" s="53" t="s">
        <v>54</v>
      </c>
      <c r="K1241" s="54"/>
      <c r="L1241" s="74">
        <f>L1248</f>
        <v>0</v>
      </c>
      <c r="M1241" s="23">
        <f t="shared" si="128"/>
        <v>0</v>
      </c>
      <c r="N1241" s="74">
        <f t="shared" si="128"/>
        <v>0</v>
      </c>
      <c r="O1241" s="74">
        <f t="shared" si="128"/>
        <v>0</v>
      </c>
      <c r="P1241" s="23">
        <f t="shared" si="128"/>
        <v>0</v>
      </c>
      <c r="Q1241" s="23">
        <f>SUM(L1241:P1241)</f>
        <v>0</v>
      </c>
      <c r="R1241" s="23">
        <f t="shared" si="129"/>
        <v>0</v>
      </c>
      <c r="S1241" s="74">
        <f t="shared" si="129"/>
        <v>0</v>
      </c>
      <c r="T1241" s="74">
        <f t="shared" si="129"/>
        <v>0</v>
      </c>
      <c r="U1241" s="74">
        <f t="shared" si="129"/>
        <v>0</v>
      </c>
      <c r="V1241" s="23">
        <f>SUM(R1241:U1241)</f>
        <v>0</v>
      </c>
      <c r="W1241" s="23">
        <f>Q1241+V1241</f>
        <v>0</v>
      </c>
      <c r="X1241" s="23"/>
      <c r="Y1241" s="23"/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4"/>
      <c r="J1242" s="53" t="s">
        <v>55</v>
      </c>
      <c r="K1242" s="54"/>
      <c r="L1242" s="74">
        <f>L1241/L1239*100</f>
        <v>0</v>
      </c>
      <c r="M1242" s="23"/>
      <c r="N1242" s="74"/>
      <c r="O1242" s="74">
        <f>O1241/O1239*100</f>
        <v>0</v>
      </c>
      <c r="P1242" s="23"/>
      <c r="Q1242" s="23">
        <f>Q1241/Q1239*100</f>
        <v>0</v>
      </c>
      <c r="R1242" s="23"/>
      <c r="S1242" s="74"/>
      <c r="T1242" s="74"/>
      <c r="U1242" s="74"/>
      <c r="V1242" s="23"/>
      <c r="W1242" s="23">
        <f>W1241/W1239*100</f>
        <v>0</v>
      </c>
      <c r="X1242" s="23"/>
      <c r="Y1242" s="23"/>
      <c r="Z1242" s="4"/>
    </row>
    <row r="1243" spans="1:26" ht="23.25">
      <c r="A1243" s="4"/>
      <c r="B1243" s="51"/>
      <c r="C1243" s="51"/>
      <c r="D1243" s="51"/>
      <c r="E1243" s="51"/>
      <c r="F1243" s="51"/>
      <c r="G1243" s="51"/>
      <c r="H1243" s="51"/>
      <c r="I1243" s="64"/>
      <c r="J1243" s="53" t="s">
        <v>56</v>
      </c>
      <c r="K1243" s="54"/>
      <c r="L1243" s="74">
        <f>L1241/L1240*100</f>
        <v>0</v>
      </c>
      <c r="M1243" s="23"/>
      <c r="N1243" s="74"/>
      <c r="O1243" s="74">
        <f>O1241/O1240*100</f>
        <v>0</v>
      </c>
      <c r="P1243" s="23"/>
      <c r="Q1243" s="23">
        <f>Q1241/Q1240*100</f>
        <v>0</v>
      </c>
      <c r="R1243" s="23"/>
      <c r="S1243" s="74"/>
      <c r="T1243" s="74"/>
      <c r="U1243" s="74"/>
      <c r="V1243" s="23"/>
      <c r="W1243" s="23">
        <f>W1241/W1240*100</f>
        <v>0</v>
      </c>
      <c r="X1243" s="23"/>
      <c r="Y1243" s="23"/>
      <c r="Z1243" s="4"/>
    </row>
    <row r="1244" spans="1:26" ht="23.25">
      <c r="A1244" s="4"/>
      <c r="B1244" s="51"/>
      <c r="C1244" s="51"/>
      <c r="D1244" s="51"/>
      <c r="E1244" s="51"/>
      <c r="F1244" s="51"/>
      <c r="G1244" s="51"/>
      <c r="H1244" s="51"/>
      <c r="I1244" s="64"/>
      <c r="J1244" s="53"/>
      <c r="K1244" s="54"/>
      <c r="L1244" s="74"/>
      <c r="M1244" s="23"/>
      <c r="N1244" s="74"/>
      <c r="O1244" s="74"/>
      <c r="P1244" s="23"/>
      <c r="Q1244" s="23"/>
      <c r="R1244" s="23"/>
      <c r="S1244" s="74"/>
      <c r="T1244" s="74"/>
      <c r="U1244" s="74"/>
      <c r="V1244" s="23"/>
      <c r="W1244" s="23"/>
      <c r="X1244" s="23"/>
      <c r="Y1244" s="23"/>
      <c r="Z1244" s="4"/>
    </row>
    <row r="1245" spans="1:26" ht="23.25">
      <c r="A1245" s="4"/>
      <c r="B1245" s="51"/>
      <c r="C1245" s="51"/>
      <c r="D1245" s="51"/>
      <c r="E1245" s="51"/>
      <c r="F1245" s="51"/>
      <c r="G1245" s="51" t="s">
        <v>63</v>
      </c>
      <c r="H1245" s="51"/>
      <c r="I1245" s="64"/>
      <c r="J1245" s="53" t="s">
        <v>64</v>
      </c>
      <c r="K1245" s="54"/>
      <c r="L1245" s="74"/>
      <c r="M1245" s="23"/>
      <c r="N1245" s="74"/>
      <c r="O1245" s="74"/>
      <c r="P1245" s="23"/>
      <c r="Q1245" s="23"/>
      <c r="R1245" s="23"/>
      <c r="S1245" s="74"/>
      <c r="T1245" s="74"/>
      <c r="U1245" s="74"/>
      <c r="V1245" s="23"/>
      <c r="W1245" s="23"/>
      <c r="X1245" s="23"/>
      <c r="Y1245" s="23"/>
      <c r="Z1245" s="4"/>
    </row>
    <row r="1246" spans="1:26" ht="23.25">
      <c r="A1246" s="4"/>
      <c r="B1246" s="51"/>
      <c r="C1246" s="51"/>
      <c r="D1246" s="51"/>
      <c r="E1246" s="51"/>
      <c r="F1246" s="51"/>
      <c r="G1246" s="51"/>
      <c r="H1246" s="51"/>
      <c r="I1246" s="64"/>
      <c r="J1246" s="53" t="s">
        <v>52</v>
      </c>
      <c r="K1246" s="54"/>
      <c r="L1246" s="74">
        <f>L1254</f>
        <v>99519.9</v>
      </c>
      <c r="M1246" s="23">
        <f aca="true" t="shared" si="130" ref="M1246:P1248">M1254</f>
        <v>0</v>
      </c>
      <c r="N1246" s="74">
        <f t="shared" si="130"/>
        <v>0</v>
      </c>
      <c r="O1246" s="74">
        <f t="shared" si="130"/>
        <v>66700</v>
      </c>
      <c r="P1246" s="23">
        <f t="shared" si="130"/>
        <v>0</v>
      </c>
      <c r="Q1246" s="23">
        <f>SUM(L1246:P1246)</f>
        <v>166219.9</v>
      </c>
      <c r="R1246" s="23">
        <f aca="true" t="shared" si="131" ref="R1246:U1248">R1254</f>
        <v>0</v>
      </c>
      <c r="S1246" s="74">
        <f t="shared" si="131"/>
        <v>0</v>
      </c>
      <c r="T1246" s="74">
        <f t="shared" si="131"/>
        <v>0</v>
      </c>
      <c r="U1246" s="74">
        <f t="shared" si="131"/>
        <v>0</v>
      </c>
      <c r="V1246" s="23">
        <f>SUM(R1246:U1246)</f>
        <v>0</v>
      </c>
      <c r="W1246" s="23">
        <f>Q1246+V1246</f>
        <v>166219.9</v>
      </c>
      <c r="X1246" s="23">
        <f>Q1246/W1246*100</f>
        <v>100</v>
      </c>
      <c r="Y1246" s="23">
        <f>V1246/W1246*100</f>
        <v>0</v>
      </c>
      <c r="Z1246" s="4"/>
    </row>
    <row r="1247" spans="1:26" ht="23.25">
      <c r="A1247" s="4"/>
      <c r="B1247" s="57"/>
      <c r="C1247" s="58"/>
      <c r="D1247" s="58"/>
      <c r="E1247" s="58"/>
      <c r="F1247" s="58"/>
      <c r="G1247" s="58"/>
      <c r="H1247" s="58"/>
      <c r="I1247" s="53"/>
      <c r="J1247" s="53" t="s">
        <v>53</v>
      </c>
      <c r="K1247" s="54"/>
      <c r="L1247" s="21">
        <f>L1255</f>
        <v>2599.2</v>
      </c>
      <c r="M1247" s="21">
        <f t="shared" si="130"/>
        <v>0</v>
      </c>
      <c r="N1247" s="21">
        <f t="shared" si="130"/>
        <v>0</v>
      </c>
      <c r="O1247" s="21">
        <f t="shared" si="130"/>
        <v>4826.1</v>
      </c>
      <c r="P1247" s="21">
        <f t="shared" si="130"/>
        <v>0</v>
      </c>
      <c r="Q1247" s="21">
        <f>SUM(L1247:P1247)</f>
        <v>7425.3</v>
      </c>
      <c r="R1247" s="21">
        <f t="shared" si="131"/>
        <v>0</v>
      </c>
      <c r="S1247" s="21">
        <f t="shared" si="131"/>
        <v>0</v>
      </c>
      <c r="T1247" s="21">
        <f t="shared" si="131"/>
        <v>0</v>
      </c>
      <c r="U1247" s="21">
        <f t="shared" si="131"/>
        <v>0</v>
      </c>
      <c r="V1247" s="21">
        <f>SUM(R1247:U1247)</f>
        <v>0</v>
      </c>
      <c r="W1247" s="21">
        <f>Q1247+V1247</f>
        <v>7425.3</v>
      </c>
      <c r="X1247" s="21">
        <f>Q1247/W1247*100</f>
        <v>100</v>
      </c>
      <c r="Y1247" s="21">
        <f>V1247/W1247*100</f>
        <v>0</v>
      </c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51"/>
      <c r="I1248" s="64"/>
      <c r="J1248" s="53" t="s">
        <v>54</v>
      </c>
      <c r="K1248" s="54"/>
      <c r="L1248" s="74">
        <f>L1256</f>
        <v>0</v>
      </c>
      <c r="M1248" s="23">
        <f t="shared" si="130"/>
        <v>0</v>
      </c>
      <c r="N1248" s="74">
        <f t="shared" si="130"/>
        <v>0</v>
      </c>
      <c r="O1248" s="74">
        <f t="shared" si="130"/>
        <v>0</v>
      </c>
      <c r="P1248" s="23">
        <f t="shared" si="130"/>
        <v>0</v>
      </c>
      <c r="Q1248" s="23">
        <f>SUM(L1248:P1248)</f>
        <v>0</v>
      </c>
      <c r="R1248" s="23">
        <f t="shared" si="131"/>
        <v>0</v>
      </c>
      <c r="S1248" s="74">
        <f t="shared" si="131"/>
        <v>0</v>
      </c>
      <c r="T1248" s="74">
        <f t="shared" si="131"/>
        <v>0</v>
      </c>
      <c r="U1248" s="74">
        <f t="shared" si="131"/>
        <v>0</v>
      </c>
      <c r="V1248" s="23">
        <f>SUM(R1248:U1248)</f>
        <v>0</v>
      </c>
      <c r="W1248" s="23">
        <f>Q1248+V1248</f>
        <v>0</v>
      </c>
      <c r="X1248" s="23"/>
      <c r="Y1248" s="23"/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51"/>
      <c r="I1249" s="64"/>
      <c r="J1249" s="53" t="s">
        <v>55</v>
      </c>
      <c r="K1249" s="54"/>
      <c r="L1249" s="74">
        <f>L1248/L1246*100</f>
        <v>0</v>
      </c>
      <c r="M1249" s="23"/>
      <c r="N1249" s="74"/>
      <c r="O1249" s="74">
        <f>O1248/O1246*100</f>
        <v>0</v>
      </c>
      <c r="P1249" s="23"/>
      <c r="Q1249" s="23">
        <f>Q1248/Q1246*100</f>
        <v>0</v>
      </c>
      <c r="R1249" s="23"/>
      <c r="S1249" s="74"/>
      <c r="T1249" s="74"/>
      <c r="U1249" s="74"/>
      <c r="V1249" s="23"/>
      <c r="W1249" s="23">
        <f>W1248/W1246*100</f>
        <v>0</v>
      </c>
      <c r="X1249" s="23"/>
      <c r="Y1249" s="23"/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51"/>
      <c r="I1250" s="64"/>
      <c r="J1250" s="53" t="s">
        <v>56</v>
      </c>
      <c r="K1250" s="54"/>
      <c r="L1250" s="74">
        <f>L1248/L1247*100</f>
        <v>0</v>
      </c>
      <c r="M1250" s="23"/>
      <c r="N1250" s="74"/>
      <c r="O1250" s="74">
        <f>O1248/O1247*100</f>
        <v>0</v>
      </c>
      <c r="P1250" s="23"/>
      <c r="Q1250" s="23">
        <f>Q1248/Q1247*100</f>
        <v>0</v>
      </c>
      <c r="R1250" s="23"/>
      <c r="S1250" s="74"/>
      <c r="T1250" s="74"/>
      <c r="U1250" s="74"/>
      <c r="V1250" s="23"/>
      <c r="W1250" s="23">
        <f>W1248/W1247*100</f>
        <v>0</v>
      </c>
      <c r="X1250" s="23"/>
      <c r="Y1250" s="23"/>
      <c r="Z1250" s="4"/>
    </row>
    <row r="1251" spans="1:26" ht="23.25">
      <c r="A1251" s="4"/>
      <c r="B1251" s="51"/>
      <c r="C1251" s="51"/>
      <c r="D1251" s="51"/>
      <c r="E1251" s="51"/>
      <c r="F1251" s="51"/>
      <c r="G1251" s="51"/>
      <c r="H1251" s="51"/>
      <c r="I1251" s="64"/>
      <c r="J1251" s="53"/>
      <c r="K1251" s="54"/>
      <c r="L1251" s="74"/>
      <c r="M1251" s="23"/>
      <c r="N1251" s="74"/>
      <c r="O1251" s="74"/>
      <c r="P1251" s="23"/>
      <c r="Q1251" s="23"/>
      <c r="R1251" s="23"/>
      <c r="S1251" s="74"/>
      <c r="T1251" s="74"/>
      <c r="U1251" s="74"/>
      <c r="V1251" s="23"/>
      <c r="W1251" s="23"/>
      <c r="X1251" s="23"/>
      <c r="Y1251" s="23"/>
      <c r="Z1251" s="4"/>
    </row>
    <row r="1252" spans="1:26" ht="23.25">
      <c r="A1252" s="4"/>
      <c r="B1252" s="57"/>
      <c r="C1252" s="57"/>
      <c r="D1252" s="57"/>
      <c r="E1252" s="57"/>
      <c r="F1252" s="57"/>
      <c r="G1252" s="57"/>
      <c r="H1252" s="57" t="s">
        <v>156</v>
      </c>
      <c r="I1252" s="64"/>
      <c r="J1252" s="53" t="s">
        <v>225</v>
      </c>
      <c r="K1252" s="54"/>
      <c r="L1252" s="74"/>
      <c r="M1252" s="23"/>
      <c r="N1252" s="74"/>
      <c r="O1252" s="74"/>
      <c r="P1252" s="23"/>
      <c r="Q1252" s="23"/>
      <c r="R1252" s="23"/>
      <c r="S1252" s="74"/>
      <c r="T1252" s="74"/>
      <c r="U1252" s="74"/>
      <c r="V1252" s="23"/>
      <c r="W1252" s="23"/>
      <c r="X1252" s="23"/>
      <c r="Y1252" s="23"/>
      <c r="Z1252" s="4"/>
    </row>
    <row r="1253" spans="1:26" ht="23.25">
      <c r="A1253" s="4"/>
      <c r="B1253" s="57"/>
      <c r="C1253" s="58"/>
      <c r="D1253" s="58"/>
      <c r="E1253" s="58"/>
      <c r="F1253" s="58"/>
      <c r="G1253" s="58"/>
      <c r="H1253" s="58"/>
      <c r="I1253" s="53"/>
      <c r="J1253" s="53" t="s">
        <v>158</v>
      </c>
      <c r="K1253" s="54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4"/>
    </row>
    <row r="1254" spans="1:26" ht="23.25">
      <c r="A1254" s="4"/>
      <c r="B1254" s="57"/>
      <c r="C1254" s="57"/>
      <c r="D1254" s="57"/>
      <c r="E1254" s="57"/>
      <c r="F1254" s="57"/>
      <c r="G1254" s="57"/>
      <c r="H1254" s="57"/>
      <c r="I1254" s="64"/>
      <c r="J1254" s="53" t="s">
        <v>52</v>
      </c>
      <c r="K1254" s="54"/>
      <c r="L1254" s="74">
        <v>99519.9</v>
      </c>
      <c r="M1254" s="23"/>
      <c r="N1254" s="74"/>
      <c r="O1254" s="74">
        <v>66700</v>
      </c>
      <c r="P1254" s="23"/>
      <c r="Q1254" s="23">
        <f>SUM(L1254:P1254)</f>
        <v>166219.9</v>
      </c>
      <c r="R1254" s="23"/>
      <c r="S1254" s="74"/>
      <c r="T1254" s="74"/>
      <c r="U1254" s="74"/>
      <c r="V1254" s="23">
        <f>SUM(R1254:U1254)</f>
        <v>0</v>
      </c>
      <c r="W1254" s="23">
        <f>Q1254+V1254</f>
        <v>166219.9</v>
      </c>
      <c r="X1254" s="23">
        <f>Q1254/W1254*100</f>
        <v>100</v>
      </c>
      <c r="Y1254" s="23">
        <f>V1254/W1254*100</f>
        <v>0</v>
      </c>
      <c r="Z1254" s="4"/>
    </row>
    <row r="1255" spans="1:26" ht="23.25">
      <c r="A1255" s="4"/>
      <c r="B1255" s="57"/>
      <c r="C1255" s="57"/>
      <c r="D1255" s="57"/>
      <c r="E1255" s="57"/>
      <c r="F1255" s="57"/>
      <c r="G1255" s="57"/>
      <c r="H1255" s="57"/>
      <c r="I1255" s="64"/>
      <c r="J1255" s="53" t="s">
        <v>53</v>
      </c>
      <c r="K1255" s="54"/>
      <c r="L1255" s="74">
        <v>2599.2</v>
      </c>
      <c r="M1255" s="23"/>
      <c r="N1255" s="74"/>
      <c r="O1255" s="74">
        <v>4826.1</v>
      </c>
      <c r="P1255" s="23"/>
      <c r="Q1255" s="23">
        <f>SUM(L1255:P1255)</f>
        <v>7425.3</v>
      </c>
      <c r="R1255" s="23"/>
      <c r="S1255" s="74"/>
      <c r="T1255" s="74"/>
      <c r="U1255" s="74"/>
      <c r="V1255" s="23">
        <f>SUM(R1255:U1255)</f>
        <v>0</v>
      </c>
      <c r="W1255" s="23">
        <f>Q1255+V1255</f>
        <v>7425.3</v>
      </c>
      <c r="X1255" s="23">
        <f>Q1255/W1255*100</f>
        <v>100</v>
      </c>
      <c r="Y1255" s="23">
        <f>V1255/W1255*100</f>
        <v>0</v>
      </c>
      <c r="Z1255" s="4"/>
    </row>
    <row r="1256" spans="1:26" ht="23.25">
      <c r="A1256" s="4"/>
      <c r="B1256" s="57"/>
      <c r="C1256" s="57"/>
      <c r="D1256" s="57"/>
      <c r="E1256" s="57"/>
      <c r="F1256" s="57"/>
      <c r="G1256" s="57"/>
      <c r="H1256" s="57"/>
      <c r="I1256" s="64"/>
      <c r="J1256" s="53" t="s">
        <v>54</v>
      </c>
      <c r="K1256" s="54"/>
      <c r="L1256" s="74"/>
      <c r="M1256" s="23"/>
      <c r="N1256" s="74"/>
      <c r="O1256" s="74"/>
      <c r="P1256" s="23"/>
      <c r="Q1256" s="23">
        <f>SUM(L1256:P1256)</f>
        <v>0</v>
      </c>
      <c r="R1256" s="23"/>
      <c r="S1256" s="74"/>
      <c r="T1256" s="74"/>
      <c r="U1256" s="74"/>
      <c r="V1256" s="23">
        <f>SUM(R1256:U1256)</f>
        <v>0</v>
      </c>
      <c r="W1256" s="23">
        <f>Q1256+V1256</f>
        <v>0</v>
      </c>
      <c r="X1256" s="23"/>
      <c r="Y1256" s="23"/>
      <c r="Z1256" s="4"/>
    </row>
    <row r="1257" spans="1:26" ht="23.25">
      <c r="A1257" s="4"/>
      <c r="B1257" s="57"/>
      <c r="C1257" s="57"/>
      <c r="D1257" s="57"/>
      <c r="E1257" s="57"/>
      <c r="F1257" s="57"/>
      <c r="G1257" s="57"/>
      <c r="H1257" s="57"/>
      <c r="I1257" s="64"/>
      <c r="J1257" s="53" t="s">
        <v>55</v>
      </c>
      <c r="K1257" s="54"/>
      <c r="L1257" s="74">
        <f>L1256/L1254*100</f>
        <v>0</v>
      </c>
      <c r="M1257" s="23"/>
      <c r="N1257" s="74"/>
      <c r="O1257" s="74">
        <f>O1256/O1254*100</f>
        <v>0</v>
      </c>
      <c r="P1257" s="23"/>
      <c r="Q1257" s="23">
        <f>Q1256/Q1254*100</f>
        <v>0</v>
      </c>
      <c r="R1257" s="23"/>
      <c r="S1257" s="74"/>
      <c r="T1257" s="74"/>
      <c r="U1257" s="74"/>
      <c r="V1257" s="23"/>
      <c r="W1257" s="23">
        <f>W1256/W1254*100</f>
        <v>0</v>
      </c>
      <c r="X1257" s="23"/>
      <c r="Y1257" s="23"/>
      <c r="Z1257" s="4"/>
    </row>
    <row r="1258" spans="1:26" ht="23.25">
      <c r="A1258" s="4"/>
      <c r="B1258" s="57"/>
      <c r="C1258" s="57"/>
      <c r="D1258" s="57"/>
      <c r="E1258" s="57"/>
      <c r="F1258" s="57"/>
      <c r="G1258" s="57"/>
      <c r="H1258" s="57"/>
      <c r="I1258" s="64"/>
      <c r="J1258" s="53" t="s">
        <v>56</v>
      </c>
      <c r="K1258" s="54"/>
      <c r="L1258" s="74">
        <f>L1256/L1255*100</f>
        <v>0</v>
      </c>
      <c r="M1258" s="23"/>
      <c r="N1258" s="74"/>
      <c r="O1258" s="74">
        <f>O1256/O1255*100</f>
        <v>0</v>
      </c>
      <c r="P1258" s="23"/>
      <c r="Q1258" s="23">
        <f>Q1256/Q1255*100</f>
        <v>0</v>
      </c>
      <c r="R1258" s="23"/>
      <c r="S1258" s="74"/>
      <c r="T1258" s="74"/>
      <c r="U1258" s="74"/>
      <c r="V1258" s="23"/>
      <c r="W1258" s="23">
        <f>W1256/W1255*100</f>
        <v>0</v>
      </c>
      <c r="X1258" s="23"/>
      <c r="Y1258" s="23"/>
      <c r="Z1258" s="4"/>
    </row>
    <row r="1259" spans="1:26" ht="23.25">
      <c r="A1259" s="4"/>
      <c r="B1259" s="57"/>
      <c r="C1259" s="57"/>
      <c r="D1259" s="57"/>
      <c r="E1259" s="57"/>
      <c r="F1259" s="57"/>
      <c r="G1259" s="57"/>
      <c r="H1259" s="57"/>
      <c r="I1259" s="64"/>
      <c r="J1259" s="53"/>
      <c r="K1259" s="54"/>
      <c r="L1259" s="74"/>
      <c r="M1259" s="23"/>
      <c r="N1259" s="74"/>
      <c r="O1259" s="74"/>
      <c r="P1259" s="23"/>
      <c r="Q1259" s="23"/>
      <c r="R1259" s="23"/>
      <c r="S1259" s="74"/>
      <c r="T1259" s="74"/>
      <c r="U1259" s="74"/>
      <c r="V1259" s="23"/>
      <c r="W1259" s="23"/>
      <c r="X1259" s="23"/>
      <c r="Y1259" s="23"/>
      <c r="Z1259" s="4"/>
    </row>
    <row r="1260" spans="1:26" ht="23.25">
      <c r="A1260" s="4"/>
      <c r="B1260" s="65"/>
      <c r="C1260" s="65"/>
      <c r="D1260" s="65"/>
      <c r="E1260" s="65"/>
      <c r="F1260" s="65"/>
      <c r="G1260" s="65"/>
      <c r="H1260" s="65"/>
      <c r="I1260" s="66"/>
      <c r="J1260" s="62" t="s">
        <v>226</v>
      </c>
      <c r="K1260" s="63"/>
      <c r="L1260" s="75"/>
      <c r="M1260" s="76"/>
      <c r="N1260" s="75"/>
      <c r="O1260" s="75"/>
      <c r="P1260" s="76"/>
      <c r="Q1260" s="76"/>
      <c r="R1260" s="76"/>
      <c r="S1260" s="75"/>
      <c r="T1260" s="75"/>
      <c r="U1260" s="75"/>
      <c r="V1260" s="76"/>
      <c r="W1260" s="76"/>
      <c r="X1260" s="76"/>
      <c r="Y1260" s="76"/>
      <c r="Z1260" s="4"/>
    </row>
    <row r="1261" spans="1:26" ht="23.25">
      <c r="A1261" s="1" t="s">
        <v>31</v>
      </c>
      <c r="B1261" s="1"/>
      <c r="C1261" s="1"/>
      <c r="D1261" s="1"/>
      <c r="E1261" s="1"/>
      <c r="F1261" s="1"/>
      <c r="G1261" s="1"/>
      <c r="H1261" s="2"/>
      <c r="I1261" s="1"/>
      <c r="J1261" s="1"/>
      <c r="K1261" s="1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1" t="s">
        <v>31</v>
      </c>
    </row>
    <row r="65446" spans="1:26" ht="23.25">
      <c r="A65446" s="4"/>
      <c r="B65446" s="4"/>
      <c r="C65446" s="4"/>
      <c r="D65446" s="4"/>
      <c r="E65446" s="4"/>
      <c r="F65446" s="4"/>
      <c r="G65446" s="4"/>
      <c r="H65446" s="4"/>
      <c r="I65446" s="4"/>
      <c r="J65446" s="4"/>
      <c r="K65446" s="4"/>
      <c r="L65446" s="4"/>
      <c r="M65446" s="4"/>
      <c r="N65446" s="4"/>
      <c r="O65446" s="4"/>
      <c r="P65446" s="4"/>
      <c r="Q65446" s="4"/>
      <c r="R65446" s="4"/>
      <c r="S65446" s="4"/>
      <c r="T65446" s="4"/>
      <c r="U65446" s="4"/>
      <c r="V65446" s="4"/>
      <c r="W65446" s="4"/>
      <c r="X65446" s="4"/>
      <c r="Y65446" s="4"/>
      <c r="Z65446" s="4"/>
    </row>
    <row r="65447" spans="1:26" ht="23.25">
      <c r="A65447" s="4"/>
      <c r="B65447" s="4" t="s">
        <v>29</v>
      </c>
      <c r="C65447" s="4"/>
      <c r="D65447" s="4"/>
      <c r="E65447" s="4"/>
      <c r="F65447" s="4"/>
      <c r="G65447" s="4"/>
      <c r="H65447" s="4"/>
      <c r="I65447" s="4"/>
      <c r="J65447" s="4"/>
      <c r="K65447" s="4"/>
      <c r="L65447" s="4"/>
      <c r="M65447" s="4"/>
      <c r="N65447" s="4"/>
      <c r="O65447" s="4"/>
      <c r="P65447" s="4"/>
      <c r="Q65447" s="4"/>
      <c r="R65447" s="4"/>
      <c r="S65447" s="4"/>
      <c r="T65447" s="4"/>
      <c r="U65447" s="4"/>
      <c r="V65447" s="6"/>
      <c r="W65447" s="6"/>
      <c r="X65447" s="6"/>
      <c r="Y65447" s="6" t="s">
        <v>30</v>
      </c>
      <c r="Z65447" s="4"/>
    </row>
    <row r="65448" spans="1:26" ht="23.25">
      <c r="A65448" s="4"/>
      <c r="B65448" s="67" t="s">
        <v>41</v>
      </c>
      <c r="C65448" s="68"/>
      <c r="D65448" s="68"/>
      <c r="E65448" s="68"/>
      <c r="F65448" s="68"/>
      <c r="G65448" s="68"/>
      <c r="H65448" s="69"/>
      <c r="I65448" s="10"/>
      <c r="J65448" s="11"/>
      <c r="K65448" s="12"/>
      <c r="L65448" s="13" t="s">
        <v>2</v>
      </c>
      <c r="M65448" s="13"/>
      <c r="N65448" s="13"/>
      <c r="O65448" s="13"/>
      <c r="P65448" s="13"/>
      <c r="Q65448" s="13"/>
      <c r="R65448" s="14" t="s">
        <v>3</v>
      </c>
      <c r="S65448" s="13"/>
      <c r="T65448" s="13"/>
      <c r="U65448" s="13"/>
      <c r="V65448" s="15"/>
      <c r="W65448" s="13" t="s">
        <v>43</v>
      </c>
      <c r="X65448" s="13"/>
      <c r="Y65448" s="16"/>
      <c r="Z65448" s="4"/>
    </row>
    <row r="65449" spans="1:26" ht="23.25">
      <c r="A65449" s="4"/>
      <c r="B65449" s="17" t="s">
        <v>42</v>
      </c>
      <c r="C65449" s="18"/>
      <c r="D65449" s="18"/>
      <c r="E65449" s="18"/>
      <c r="F65449" s="18"/>
      <c r="G65449" s="18"/>
      <c r="H65449" s="70"/>
      <c r="I65449" s="19"/>
      <c r="J65449" s="20"/>
      <c r="K65449" s="21"/>
      <c r="L65449" s="22"/>
      <c r="M65449" s="23"/>
      <c r="N65449" s="24"/>
      <c r="O65449" s="25" t="s">
        <v>4</v>
      </c>
      <c r="P65449" s="26"/>
      <c r="Q65449" s="27"/>
      <c r="R65449" s="28" t="s">
        <v>4</v>
      </c>
      <c r="S65449" s="24"/>
      <c r="T65449" s="22"/>
      <c r="U65449" s="29"/>
      <c r="V65449" s="27"/>
      <c r="W65449" s="27"/>
      <c r="X65449" s="30" t="s">
        <v>5</v>
      </c>
      <c r="Y65449" s="31"/>
      <c r="Z65449" s="4"/>
    </row>
    <row r="65450" spans="1:26" ht="23.25">
      <c r="A65450" s="4"/>
      <c r="B65450" s="19"/>
      <c r="C65450" s="32"/>
      <c r="D65450" s="32"/>
      <c r="E65450" s="32"/>
      <c r="F65450" s="33"/>
      <c r="G65450" s="32"/>
      <c r="H65450" s="19"/>
      <c r="I65450" s="19"/>
      <c r="J65450" s="5" t="s">
        <v>6</v>
      </c>
      <c r="K65450" s="21"/>
      <c r="L65450" s="34" t="s">
        <v>7</v>
      </c>
      <c r="M65450" s="35" t="s">
        <v>8</v>
      </c>
      <c r="N65450" s="36" t="s">
        <v>7</v>
      </c>
      <c r="O65450" s="34" t="s">
        <v>9</v>
      </c>
      <c r="P65450" s="26" t="s">
        <v>10</v>
      </c>
      <c r="Q65450" s="23"/>
      <c r="R65450" s="37" t="s">
        <v>9</v>
      </c>
      <c r="S65450" s="35" t="s">
        <v>11</v>
      </c>
      <c r="T65450" s="34" t="s">
        <v>12</v>
      </c>
      <c r="U65450" s="29" t="s">
        <v>13</v>
      </c>
      <c r="V65450" s="27"/>
      <c r="W65450" s="27"/>
      <c r="X65450" s="27"/>
      <c r="Y65450" s="35"/>
      <c r="Z65450" s="4"/>
    </row>
    <row r="65451" spans="1:26" ht="23.25">
      <c r="A65451" s="4"/>
      <c r="B65451" s="38" t="s">
        <v>32</v>
      </c>
      <c r="C65451" s="38" t="s">
        <v>33</v>
      </c>
      <c r="D65451" s="38" t="s">
        <v>34</v>
      </c>
      <c r="E65451" s="38" t="s">
        <v>35</v>
      </c>
      <c r="F65451" s="38" t="s">
        <v>36</v>
      </c>
      <c r="G65451" s="38" t="s">
        <v>37</v>
      </c>
      <c r="H65451" s="38" t="s">
        <v>40</v>
      </c>
      <c r="I65451" s="19"/>
      <c r="J65451" s="39"/>
      <c r="K65451" s="21"/>
      <c r="L65451" s="34" t="s">
        <v>14</v>
      </c>
      <c r="M65451" s="35" t="s">
        <v>15</v>
      </c>
      <c r="N65451" s="36" t="s">
        <v>16</v>
      </c>
      <c r="O65451" s="34" t="s">
        <v>17</v>
      </c>
      <c r="P65451" s="26" t="s">
        <v>18</v>
      </c>
      <c r="Q65451" s="35" t="s">
        <v>19</v>
      </c>
      <c r="R65451" s="37" t="s">
        <v>17</v>
      </c>
      <c r="S65451" s="35" t="s">
        <v>20</v>
      </c>
      <c r="T65451" s="34" t="s">
        <v>21</v>
      </c>
      <c r="U65451" s="29" t="s">
        <v>22</v>
      </c>
      <c r="V65451" s="26" t="s">
        <v>19</v>
      </c>
      <c r="W65451" s="26" t="s">
        <v>23</v>
      </c>
      <c r="X65451" s="26" t="s">
        <v>24</v>
      </c>
      <c r="Y65451" s="35" t="s">
        <v>25</v>
      </c>
      <c r="Z65451" s="4"/>
    </row>
    <row r="65452" spans="1:26" ht="23.25">
      <c r="A65452" s="4"/>
      <c r="B65452" s="40"/>
      <c r="C65452" s="40"/>
      <c r="D65452" s="40"/>
      <c r="E65452" s="40"/>
      <c r="F65452" s="40"/>
      <c r="G65452" s="40"/>
      <c r="H65452" s="40"/>
      <c r="I65452" s="40"/>
      <c r="J65452" s="41"/>
      <c r="K65452" s="42"/>
      <c r="L65452" s="43"/>
      <c r="M65452" s="44"/>
      <c r="N65452" s="45"/>
      <c r="O65452" s="46" t="s">
        <v>26</v>
      </c>
      <c r="P65452" s="47"/>
      <c r="Q65452" s="48"/>
      <c r="R65452" s="49" t="s">
        <v>26</v>
      </c>
      <c r="S65452" s="44" t="s">
        <v>27</v>
      </c>
      <c r="T65452" s="43"/>
      <c r="U65452" s="50" t="s">
        <v>28</v>
      </c>
      <c r="V65452" s="48"/>
      <c r="W65452" s="48"/>
      <c r="X65452" s="48"/>
      <c r="Y65452" s="49"/>
      <c r="Z65452" s="4"/>
    </row>
    <row r="65453" spans="1:26" ht="23.25">
      <c r="A65453" s="4"/>
      <c r="B65453" s="51"/>
      <c r="C65453" s="51"/>
      <c r="D65453" s="51"/>
      <c r="E65453" s="51"/>
      <c r="F65453" s="51"/>
      <c r="G65453" s="51"/>
      <c r="H65453" s="51"/>
      <c r="I65453" s="64"/>
      <c r="J65453" s="53"/>
      <c r="K65453" s="54"/>
      <c r="L65453" s="22"/>
      <c r="M65453" s="23"/>
      <c r="N65453" s="24"/>
      <c r="O65453" s="3"/>
      <c r="P65453" s="27"/>
      <c r="Q65453" s="27"/>
      <c r="R65453" s="23"/>
      <c r="S65453" s="24"/>
      <c r="T65453" s="22"/>
      <c r="U65453" s="73"/>
      <c r="V65453" s="27"/>
      <c r="W65453" s="27"/>
      <c r="X65453" s="27"/>
      <c r="Y65453" s="23"/>
      <c r="Z65453" s="4"/>
    </row>
    <row r="65454" spans="1:26" ht="23.25">
      <c r="A65454" s="4"/>
      <c r="B65454" s="51"/>
      <c r="C65454" s="51"/>
      <c r="D65454" s="51"/>
      <c r="E65454" s="51"/>
      <c r="F65454" s="51"/>
      <c r="G65454" s="51"/>
      <c r="H65454" s="51"/>
      <c r="I65454" s="64"/>
      <c r="J65454" s="55"/>
      <c r="K65454" s="56"/>
      <c r="L65454" s="74"/>
      <c r="M65454" s="74"/>
      <c r="N65454" s="74"/>
      <c r="O65454" s="74"/>
      <c r="P65454" s="74"/>
      <c r="Q65454" s="74"/>
      <c r="R65454" s="74"/>
      <c r="S65454" s="74"/>
      <c r="T65454" s="74"/>
      <c r="U65454" s="77"/>
      <c r="V65454" s="23"/>
      <c r="W65454" s="23"/>
      <c r="X65454" s="23"/>
      <c r="Y65454" s="23"/>
      <c r="Z65454" s="4"/>
    </row>
    <row r="65455" spans="1:26" ht="23.25">
      <c r="A65455" s="4"/>
      <c r="B65455" s="51"/>
      <c r="C65455" s="51"/>
      <c r="D65455" s="51"/>
      <c r="E65455" s="51"/>
      <c r="F65455" s="51"/>
      <c r="G65455" s="51"/>
      <c r="H65455" s="51"/>
      <c r="I65455" s="64"/>
      <c r="J65455" s="55"/>
      <c r="K65455" s="56"/>
      <c r="L65455" s="74"/>
      <c r="M65455" s="74"/>
      <c r="N65455" s="74"/>
      <c r="O65455" s="74"/>
      <c r="P65455" s="74"/>
      <c r="Q65455" s="74"/>
      <c r="R65455" s="74"/>
      <c r="S65455" s="74"/>
      <c r="T65455" s="74"/>
      <c r="U65455" s="74"/>
      <c r="V65455" s="23"/>
      <c r="W65455" s="23"/>
      <c r="X65455" s="23"/>
      <c r="Y65455" s="23"/>
      <c r="Z65455" s="4"/>
    </row>
    <row r="65456" spans="1:26" ht="23.25">
      <c r="A65456" s="4"/>
      <c r="B65456" s="51"/>
      <c r="C65456" s="51"/>
      <c r="D65456" s="51"/>
      <c r="E65456" s="51"/>
      <c r="F65456" s="51"/>
      <c r="G65456" s="51"/>
      <c r="H65456" s="51"/>
      <c r="I65456" s="64"/>
      <c r="J65456" s="53"/>
      <c r="K65456" s="54"/>
      <c r="L65456" s="74"/>
      <c r="M65456" s="74"/>
      <c r="N65456" s="74"/>
      <c r="O65456" s="74"/>
      <c r="P65456" s="74"/>
      <c r="Q65456" s="23"/>
      <c r="R65456" s="74"/>
      <c r="S65456" s="74"/>
      <c r="T65456" s="74"/>
      <c r="U65456" s="74"/>
      <c r="V65456" s="23"/>
      <c r="W65456" s="23"/>
      <c r="X65456" s="23"/>
      <c r="Y65456" s="23"/>
      <c r="Z65456" s="4"/>
    </row>
    <row r="65457" spans="1:26" ht="23.25">
      <c r="A65457" s="4"/>
      <c r="B65457" s="51"/>
      <c r="C65457" s="51"/>
      <c r="D65457" s="51"/>
      <c r="E65457" s="51"/>
      <c r="F65457" s="51"/>
      <c r="G65457" s="51"/>
      <c r="H65457" s="51"/>
      <c r="I65457" s="64"/>
      <c r="J65457" s="53"/>
      <c r="K65457" s="54"/>
      <c r="L65457" s="74"/>
      <c r="M65457" s="23"/>
      <c r="N65457" s="74"/>
      <c r="O65457" s="74"/>
      <c r="P65457" s="23"/>
      <c r="Q65457" s="23"/>
      <c r="R65457" s="23"/>
      <c r="S65457" s="74"/>
      <c r="T65457" s="74"/>
      <c r="U65457" s="74"/>
      <c r="V65457" s="23"/>
      <c r="W65457" s="23"/>
      <c r="X65457" s="23"/>
      <c r="Y65457" s="23"/>
      <c r="Z65457" s="4"/>
    </row>
    <row r="65458" spans="1:26" ht="23.25">
      <c r="A65458" s="4"/>
      <c r="B65458" s="51"/>
      <c r="C65458" s="51"/>
      <c r="D65458" s="51"/>
      <c r="E65458" s="51"/>
      <c r="F65458" s="51"/>
      <c r="G65458" s="51"/>
      <c r="H65458" s="51"/>
      <c r="I65458" s="64"/>
      <c r="J65458" s="53"/>
      <c r="K65458" s="54"/>
      <c r="L65458" s="74"/>
      <c r="M65458" s="23"/>
      <c r="N65458" s="74"/>
      <c r="O65458" s="74"/>
      <c r="P65458" s="23"/>
      <c r="Q65458" s="23"/>
      <c r="R65458" s="23"/>
      <c r="S65458" s="74"/>
      <c r="T65458" s="74"/>
      <c r="U65458" s="74"/>
      <c r="V65458" s="23"/>
      <c r="W65458" s="23"/>
      <c r="X65458" s="23"/>
      <c r="Y65458" s="23"/>
      <c r="Z65458" s="4"/>
    </row>
    <row r="65459" spans="1:26" ht="23.25">
      <c r="A65459" s="4"/>
      <c r="B65459" s="51"/>
      <c r="C65459" s="51"/>
      <c r="D65459" s="51"/>
      <c r="E65459" s="51"/>
      <c r="F65459" s="51"/>
      <c r="G65459" s="51"/>
      <c r="H65459" s="51"/>
      <c r="I65459" s="64"/>
      <c r="J65459" s="53"/>
      <c r="K65459" s="54"/>
      <c r="L65459" s="74"/>
      <c r="M65459" s="23"/>
      <c r="N65459" s="74"/>
      <c r="O65459" s="74"/>
      <c r="P65459" s="23"/>
      <c r="Q65459" s="23"/>
      <c r="R65459" s="23"/>
      <c r="S65459" s="74"/>
      <c r="T65459" s="74"/>
      <c r="U65459" s="74"/>
      <c r="V65459" s="23"/>
      <c r="W65459" s="23"/>
      <c r="X65459" s="23"/>
      <c r="Y65459" s="23"/>
      <c r="Z65459" s="4"/>
    </row>
    <row r="65460" spans="1:26" ht="23.25">
      <c r="A65460" s="4"/>
      <c r="B65460" s="51"/>
      <c r="C65460" s="51"/>
      <c r="D65460" s="51"/>
      <c r="E65460" s="51"/>
      <c r="F65460" s="51"/>
      <c r="G65460" s="51"/>
      <c r="H65460" s="51"/>
      <c r="I65460" s="64"/>
      <c r="J65460" s="53"/>
      <c r="K65460" s="54"/>
      <c r="L65460" s="74"/>
      <c r="M65460" s="23"/>
      <c r="N65460" s="74"/>
      <c r="O65460" s="74"/>
      <c r="P65460" s="23"/>
      <c r="Q65460" s="23"/>
      <c r="R65460" s="23"/>
      <c r="S65460" s="74"/>
      <c r="T65460" s="74"/>
      <c r="U65460" s="74"/>
      <c r="V65460" s="23"/>
      <c r="W65460" s="23"/>
      <c r="X65460" s="23"/>
      <c r="Y65460" s="23"/>
      <c r="Z65460" s="4"/>
    </row>
    <row r="65461" spans="1:26" ht="23.25">
      <c r="A65461" s="4"/>
      <c r="B65461" s="51"/>
      <c r="C65461" s="51"/>
      <c r="D65461" s="51"/>
      <c r="E65461" s="51"/>
      <c r="F65461" s="51"/>
      <c r="G65461" s="51"/>
      <c r="H65461" s="51"/>
      <c r="I65461" s="64"/>
      <c r="J65461" s="53"/>
      <c r="K65461" s="54"/>
      <c r="L65461" s="74"/>
      <c r="M65461" s="23"/>
      <c r="N65461" s="74"/>
      <c r="O65461" s="74"/>
      <c r="P65461" s="23"/>
      <c r="Q65461" s="23"/>
      <c r="R65461" s="23"/>
      <c r="S65461" s="74"/>
      <c r="T65461" s="74"/>
      <c r="U65461" s="74"/>
      <c r="V65461" s="23"/>
      <c r="W65461" s="23"/>
      <c r="X65461" s="23"/>
      <c r="Y65461" s="23"/>
      <c r="Z65461" s="4"/>
    </row>
    <row r="65462" spans="1:26" ht="23.25">
      <c r="A65462" s="4"/>
      <c r="B65462" s="51"/>
      <c r="C65462" s="51"/>
      <c r="D65462" s="51"/>
      <c r="E65462" s="51"/>
      <c r="F65462" s="51"/>
      <c r="G65462" s="51"/>
      <c r="H65462" s="51"/>
      <c r="I65462" s="64"/>
      <c r="J65462" s="53"/>
      <c r="K65462" s="54"/>
      <c r="L65462" s="74"/>
      <c r="M65462" s="23"/>
      <c r="N65462" s="74"/>
      <c r="O65462" s="74"/>
      <c r="P65462" s="23"/>
      <c r="Q65462" s="23"/>
      <c r="R65462" s="23"/>
      <c r="S65462" s="74"/>
      <c r="T65462" s="74"/>
      <c r="U65462" s="74"/>
      <c r="V65462" s="23"/>
      <c r="W65462" s="23"/>
      <c r="X65462" s="23"/>
      <c r="Y65462" s="23"/>
      <c r="Z65462" s="4"/>
    </row>
    <row r="65463" spans="1:26" ht="23.25">
      <c r="A65463" s="4"/>
      <c r="B65463" s="51"/>
      <c r="C65463" s="51"/>
      <c r="D65463" s="51"/>
      <c r="E65463" s="51"/>
      <c r="F65463" s="51"/>
      <c r="G65463" s="51"/>
      <c r="H65463" s="51"/>
      <c r="I65463" s="64"/>
      <c r="J65463" s="53"/>
      <c r="K65463" s="54"/>
      <c r="L65463" s="74"/>
      <c r="M65463" s="23"/>
      <c r="N65463" s="74"/>
      <c r="O65463" s="74"/>
      <c r="P65463" s="23"/>
      <c r="Q65463" s="23"/>
      <c r="R65463" s="23"/>
      <c r="S65463" s="74"/>
      <c r="T65463" s="74"/>
      <c r="U65463" s="74"/>
      <c r="V65463" s="23"/>
      <c r="W65463" s="23"/>
      <c r="X65463" s="23"/>
      <c r="Y65463" s="23"/>
      <c r="Z65463" s="4"/>
    </row>
    <row r="65464" spans="1:26" ht="23.25">
      <c r="A65464" s="4"/>
      <c r="B65464" s="51"/>
      <c r="C65464" s="51"/>
      <c r="D65464" s="51"/>
      <c r="E65464" s="51"/>
      <c r="F65464" s="51"/>
      <c r="G65464" s="51"/>
      <c r="H65464" s="51"/>
      <c r="I65464" s="64"/>
      <c r="J65464" s="53"/>
      <c r="K65464" s="54"/>
      <c r="L65464" s="74"/>
      <c r="M65464" s="23"/>
      <c r="N65464" s="74"/>
      <c r="O65464" s="74"/>
      <c r="P65464" s="23"/>
      <c r="Q65464" s="23"/>
      <c r="R65464" s="23"/>
      <c r="S65464" s="74"/>
      <c r="T65464" s="74"/>
      <c r="U65464" s="74"/>
      <c r="V65464" s="23"/>
      <c r="W65464" s="23"/>
      <c r="X65464" s="23"/>
      <c r="Y65464" s="23"/>
      <c r="Z65464" s="4"/>
    </row>
    <row r="65465" spans="1:26" ht="23.25">
      <c r="A65465" s="4"/>
      <c r="B65465" s="51"/>
      <c r="C65465" s="51"/>
      <c r="D65465" s="51"/>
      <c r="E65465" s="51"/>
      <c r="F65465" s="51"/>
      <c r="G65465" s="51"/>
      <c r="H65465" s="51"/>
      <c r="I65465" s="64"/>
      <c r="J65465" s="53"/>
      <c r="K65465" s="54"/>
      <c r="L65465" s="74"/>
      <c r="M65465" s="23"/>
      <c r="N65465" s="74"/>
      <c r="O65465" s="74"/>
      <c r="P65465" s="23"/>
      <c r="Q65465" s="23"/>
      <c r="R65465" s="23"/>
      <c r="S65465" s="74"/>
      <c r="T65465" s="74"/>
      <c r="U65465" s="74"/>
      <c r="V65465" s="23"/>
      <c r="W65465" s="23"/>
      <c r="X65465" s="23"/>
      <c r="Y65465" s="23"/>
      <c r="Z65465" s="4"/>
    </row>
    <row r="65466" spans="1:26" ht="23.25">
      <c r="A65466" s="4"/>
      <c r="B65466" s="51"/>
      <c r="C65466" s="51"/>
      <c r="D65466" s="51"/>
      <c r="E65466" s="51"/>
      <c r="F65466" s="51"/>
      <c r="G65466" s="51"/>
      <c r="H65466" s="51"/>
      <c r="I65466" s="64"/>
      <c r="J65466" s="53"/>
      <c r="K65466" s="54"/>
      <c r="L65466" s="74"/>
      <c r="M65466" s="23"/>
      <c r="N65466" s="74"/>
      <c r="O65466" s="74"/>
      <c r="P65466" s="23"/>
      <c r="Q65466" s="23"/>
      <c r="R65466" s="23"/>
      <c r="S65466" s="74"/>
      <c r="T65466" s="74"/>
      <c r="U65466" s="74"/>
      <c r="V65466" s="23"/>
      <c r="W65466" s="23"/>
      <c r="X65466" s="23"/>
      <c r="Y65466" s="23"/>
      <c r="Z65466" s="4"/>
    </row>
    <row r="65467" spans="1:26" ht="23.25">
      <c r="A65467" s="4"/>
      <c r="B65467" s="51"/>
      <c r="C65467" s="51"/>
      <c r="D65467" s="51"/>
      <c r="E65467" s="51"/>
      <c r="F65467" s="51"/>
      <c r="G65467" s="51"/>
      <c r="H65467" s="51"/>
      <c r="I65467" s="64"/>
      <c r="J65467" s="53"/>
      <c r="K65467" s="54"/>
      <c r="L65467" s="74"/>
      <c r="M65467" s="23"/>
      <c r="N65467" s="74"/>
      <c r="O65467" s="74"/>
      <c r="P65467" s="23"/>
      <c r="Q65467" s="23"/>
      <c r="R65467" s="23"/>
      <c r="S65467" s="74"/>
      <c r="T65467" s="74"/>
      <c r="U65467" s="74"/>
      <c r="V65467" s="23"/>
      <c r="W65467" s="23"/>
      <c r="X65467" s="23"/>
      <c r="Y65467" s="23"/>
      <c r="Z65467" s="4"/>
    </row>
    <row r="65468" spans="1:26" ht="23.25">
      <c r="A65468" s="4"/>
      <c r="B65468" s="57"/>
      <c r="C65468" s="58"/>
      <c r="D65468" s="58"/>
      <c r="E65468" s="58"/>
      <c r="F65468" s="58"/>
      <c r="G65468" s="58"/>
      <c r="H65468" s="58"/>
      <c r="I65468" s="53"/>
      <c r="J65468" s="53"/>
      <c r="K65468" s="54"/>
      <c r="L65468" s="21"/>
      <c r="M65468" s="21"/>
      <c r="N65468" s="21"/>
      <c r="O65468" s="21"/>
      <c r="P65468" s="21"/>
      <c r="Q65468" s="21"/>
      <c r="R65468" s="21"/>
      <c r="S65468" s="21"/>
      <c r="T65468" s="21"/>
      <c r="U65468" s="21"/>
      <c r="V65468" s="21"/>
      <c r="W65468" s="21"/>
      <c r="X65468" s="21"/>
      <c r="Y65468" s="21"/>
      <c r="Z65468" s="4"/>
    </row>
    <row r="65469" spans="1:26" ht="23.25">
      <c r="A65469" s="4"/>
      <c r="B65469" s="51"/>
      <c r="C65469" s="51"/>
      <c r="D65469" s="51"/>
      <c r="E65469" s="51"/>
      <c r="F65469" s="51"/>
      <c r="G65469" s="51"/>
      <c r="H65469" s="51"/>
      <c r="I65469" s="64"/>
      <c r="J65469" s="53"/>
      <c r="K65469" s="54"/>
      <c r="L65469" s="74"/>
      <c r="M65469" s="23"/>
      <c r="N65469" s="74"/>
      <c r="O65469" s="74"/>
      <c r="P65469" s="23"/>
      <c r="Q65469" s="23"/>
      <c r="R65469" s="23"/>
      <c r="S65469" s="74"/>
      <c r="T65469" s="74"/>
      <c r="U65469" s="74"/>
      <c r="V65469" s="23"/>
      <c r="W65469" s="23"/>
      <c r="X65469" s="23"/>
      <c r="Y65469" s="23"/>
      <c r="Z65469" s="4"/>
    </row>
    <row r="65470" spans="1:26" ht="23.25">
      <c r="A65470" s="4"/>
      <c r="B65470" s="51"/>
      <c r="C65470" s="51"/>
      <c r="D65470" s="51"/>
      <c r="E65470" s="51"/>
      <c r="F65470" s="51"/>
      <c r="G65470" s="51"/>
      <c r="H65470" s="51"/>
      <c r="I65470" s="64"/>
      <c r="J65470" s="53"/>
      <c r="K65470" s="54"/>
      <c r="L65470" s="74"/>
      <c r="M65470" s="23"/>
      <c r="N65470" s="74"/>
      <c r="O65470" s="74"/>
      <c r="P65470" s="23"/>
      <c r="Q65470" s="23"/>
      <c r="R65470" s="23"/>
      <c r="S65470" s="74"/>
      <c r="T65470" s="74"/>
      <c r="U65470" s="74"/>
      <c r="V65470" s="23"/>
      <c r="W65470" s="23"/>
      <c r="X65470" s="23"/>
      <c r="Y65470" s="23"/>
      <c r="Z65470" s="4"/>
    </row>
    <row r="65471" spans="1:26" ht="23.25">
      <c r="A65471" s="4"/>
      <c r="B65471" s="51"/>
      <c r="C65471" s="51"/>
      <c r="D65471" s="51"/>
      <c r="E65471" s="51"/>
      <c r="F65471" s="51"/>
      <c r="G65471" s="51"/>
      <c r="H65471" s="51"/>
      <c r="I65471" s="64"/>
      <c r="J65471" s="53"/>
      <c r="K65471" s="54"/>
      <c r="L65471" s="74"/>
      <c r="M65471" s="23"/>
      <c r="N65471" s="74"/>
      <c r="O65471" s="74"/>
      <c r="P65471" s="23"/>
      <c r="Q65471" s="23"/>
      <c r="R65471" s="23"/>
      <c r="S65471" s="74"/>
      <c r="T65471" s="74"/>
      <c r="U65471" s="74"/>
      <c r="V65471" s="23"/>
      <c r="W65471" s="23"/>
      <c r="X65471" s="23"/>
      <c r="Y65471" s="23"/>
      <c r="Z65471" s="4"/>
    </row>
    <row r="65472" spans="1:26" ht="23.25">
      <c r="A65472" s="4"/>
      <c r="B65472" s="51"/>
      <c r="C65472" s="51"/>
      <c r="D65472" s="51"/>
      <c r="E65472" s="51"/>
      <c r="F65472" s="51"/>
      <c r="G65472" s="51"/>
      <c r="H65472" s="51"/>
      <c r="I65472" s="64"/>
      <c r="J65472" s="53"/>
      <c r="K65472" s="54"/>
      <c r="L65472" s="74"/>
      <c r="M65472" s="23"/>
      <c r="N65472" s="74"/>
      <c r="O65472" s="74"/>
      <c r="P65472" s="23"/>
      <c r="Q65472" s="23"/>
      <c r="R65472" s="23"/>
      <c r="S65472" s="74"/>
      <c r="T65472" s="74"/>
      <c r="U65472" s="74"/>
      <c r="V65472" s="23"/>
      <c r="W65472" s="23"/>
      <c r="X65472" s="23"/>
      <c r="Y65472" s="23"/>
      <c r="Z65472" s="4"/>
    </row>
    <row r="65473" spans="1:26" ht="23.25">
      <c r="A65473" s="4"/>
      <c r="B65473" s="51"/>
      <c r="C65473" s="51"/>
      <c r="D65473" s="51"/>
      <c r="E65473" s="51"/>
      <c r="F65473" s="51"/>
      <c r="G65473" s="51"/>
      <c r="H65473" s="51"/>
      <c r="I65473" s="64"/>
      <c r="J65473" s="53"/>
      <c r="K65473" s="54"/>
      <c r="L65473" s="74"/>
      <c r="M65473" s="23"/>
      <c r="N65473" s="74"/>
      <c r="O65473" s="74"/>
      <c r="P65473" s="23"/>
      <c r="Q65473" s="23"/>
      <c r="R65473" s="23"/>
      <c r="S65473" s="74"/>
      <c r="T65473" s="74"/>
      <c r="U65473" s="74"/>
      <c r="V65473" s="23"/>
      <c r="W65473" s="23"/>
      <c r="X65473" s="23"/>
      <c r="Y65473" s="23"/>
      <c r="Z65473" s="4"/>
    </row>
    <row r="65474" spans="1:26" ht="23.25">
      <c r="A65474" s="4"/>
      <c r="B65474" s="51"/>
      <c r="C65474" s="51"/>
      <c r="D65474" s="51"/>
      <c r="E65474" s="51"/>
      <c r="F65474" s="51"/>
      <c r="G65474" s="51"/>
      <c r="H65474" s="51"/>
      <c r="I65474" s="64"/>
      <c r="J65474" s="53"/>
      <c r="K65474" s="54"/>
      <c r="L65474" s="74"/>
      <c r="M65474" s="23"/>
      <c r="N65474" s="74"/>
      <c r="O65474" s="74"/>
      <c r="P65474" s="23"/>
      <c r="Q65474" s="23"/>
      <c r="R65474" s="23"/>
      <c r="S65474" s="74"/>
      <c r="T65474" s="74"/>
      <c r="U65474" s="74"/>
      <c r="V65474" s="23"/>
      <c r="W65474" s="23"/>
      <c r="X65474" s="23"/>
      <c r="Y65474" s="23"/>
      <c r="Z65474" s="4"/>
    </row>
    <row r="65475" spans="1:26" ht="23.25">
      <c r="A65475" s="4"/>
      <c r="B65475" s="51"/>
      <c r="C65475" s="51"/>
      <c r="D65475" s="51"/>
      <c r="E65475" s="51"/>
      <c r="F65475" s="51"/>
      <c r="G65475" s="51"/>
      <c r="H65475" s="51"/>
      <c r="I65475" s="64"/>
      <c r="J65475" s="53"/>
      <c r="K65475" s="54"/>
      <c r="L65475" s="74"/>
      <c r="M65475" s="23"/>
      <c r="N65475" s="74"/>
      <c r="O65475" s="74"/>
      <c r="P65475" s="23"/>
      <c r="Q65475" s="23"/>
      <c r="R65475" s="23"/>
      <c r="S65475" s="74"/>
      <c r="T65475" s="74"/>
      <c r="U65475" s="74"/>
      <c r="V65475" s="23"/>
      <c r="W65475" s="23"/>
      <c r="X65475" s="23"/>
      <c r="Y65475" s="23"/>
      <c r="Z65475" s="4"/>
    </row>
    <row r="65476" spans="1:26" ht="23.25">
      <c r="A65476" s="4"/>
      <c r="B65476" s="51"/>
      <c r="C65476" s="51"/>
      <c r="D65476" s="51"/>
      <c r="E65476" s="51"/>
      <c r="F65476" s="51"/>
      <c r="G65476" s="51"/>
      <c r="H65476" s="51"/>
      <c r="I65476" s="64"/>
      <c r="J65476" s="53"/>
      <c r="K65476" s="54"/>
      <c r="L65476" s="74"/>
      <c r="M65476" s="23"/>
      <c r="N65476" s="74"/>
      <c r="O65476" s="74"/>
      <c r="P65476" s="23"/>
      <c r="Q65476" s="23"/>
      <c r="R65476" s="23"/>
      <c r="S65476" s="74"/>
      <c r="T65476" s="74"/>
      <c r="U65476" s="74"/>
      <c r="V65476" s="23"/>
      <c r="W65476" s="23"/>
      <c r="X65476" s="23"/>
      <c r="Y65476" s="23"/>
      <c r="Z65476" s="4"/>
    </row>
    <row r="65477" spans="1:26" ht="23.25">
      <c r="A65477" s="4"/>
      <c r="B65477" s="57"/>
      <c r="C65477" s="58"/>
      <c r="D65477" s="58"/>
      <c r="E65477" s="58"/>
      <c r="F65477" s="58"/>
      <c r="G65477" s="58"/>
      <c r="H65477" s="58"/>
      <c r="I65477" s="53"/>
      <c r="J65477" s="53"/>
      <c r="K65477" s="54"/>
      <c r="L65477" s="21"/>
      <c r="M65477" s="21"/>
      <c r="N65477" s="21"/>
      <c r="O65477" s="21"/>
      <c r="P65477" s="21"/>
      <c r="Q65477" s="21"/>
      <c r="R65477" s="21"/>
      <c r="S65477" s="21"/>
      <c r="T65477" s="21"/>
      <c r="U65477" s="21"/>
      <c r="V65477" s="21"/>
      <c r="W65477" s="21"/>
      <c r="X65477" s="21"/>
      <c r="Y65477" s="21"/>
      <c r="Z65477" s="4"/>
    </row>
    <row r="65478" spans="1:26" ht="23.25">
      <c r="A65478" s="4"/>
      <c r="B65478" s="51"/>
      <c r="C65478" s="51"/>
      <c r="D65478" s="51"/>
      <c r="E65478" s="51"/>
      <c r="F65478" s="51"/>
      <c r="G65478" s="51"/>
      <c r="H65478" s="51"/>
      <c r="I65478" s="64"/>
      <c r="J65478" s="53"/>
      <c r="K65478" s="54"/>
      <c r="L65478" s="74"/>
      <c r="M65478" s="23"/>
      <c r="N65478" s="74"/>
      <c r="O65478" s="74"/>
      <c r="P65478" s="23"/>
      <c r="Q65478" s="23"/>
      <c r="R65478" s="23"/>
      <c r="S65478" s="74"/>
      <c r="T65478" s="74"/>
      <c r="U65478" s="74"/>
      <c r="V65478" s="23"/>
      <c r="W65478" s="23"/>
      <c r="X65478" s="23"/>
      <c r="Y65478" s="23"/>
      <c r="Z65478" s="4"/>
    </row>
    <row r="65479" spans="1:26" ht="23.25">
      <c r="A65479" s="4"/>
      <c r="B65479" s="51"/>
      <c r="C65479" s="51"/>
      <c r="D65479" s="51"/>
      <c r="E65479" s="51"/>
      <c r="F65479" s="51"/>
      <c r="G65479" s="51"/>
      <c r="H65479" s="51"/>
      <c r="I65479" s="64"/>
      <c r="J65479" s="53"/>
      <c r="K65479" s="54"/>
      <c r="L65479" s="74"/>
      <c r="M65479" s="23"/>
      <c r="N65479" s="74"/>
      <c r="O65479" s="74"/>
      <c r="P65479" s="23"/>
      <c r="Q65479" s="23"/>
      <c r="R65479" s="23"/>
      <c r="S65479" s="74"/>
      <c r="T65479" s="74"/>
      <c r="U65479" s="74"/>
      <c r="V65479" s="23"/>
      <c r="W65479" s="23"/>
      <c r="X65479" s="23"/>
      <c r="Y65479" s="23"/>
      <c r="Z65479" s="4"/>
    </row>
    <row r="65480" spans="1:26" ht="23.25">
      <c r="A65480" s="4"/>
      <c r="B65480" s="51"/>
      <c r="C65480" s="51"/>
      <c r="D65480" s="51"/>
      <c r="E65480" s="51"/>
      <c r="F65480" s="51"/>
      <c r="G65480" s="51"/>
      <c r="H65480" s="51"/>
      <c r="I65480" s="64"/>
      <c r="J65480" s="53"/>
      <c r="K65480" s="54"/>
      <c r="L65480" s="74"/>
      <c r="M65480" s="23"/>
      <c r="N65480" s="74"/>
      <c r="O65480" s="74"/>
      <c r="P65480" s="23"/>
      <c r="Q65480" s="23"/>
      <c r="R65480" s="23"/>
      <c r="S65480" s="74"/>
      <c r="T65480" s="74"/>
      <c r="U65480" s="74"/>
      <c r="V65480" s="23"/>
      <c r="W65480" s="23"/>
      <c r="X65480" s="23"/>
      <c r="Y65480" s="23"/>
      <c r="Z65480" s="4"/>
    </row>
    <row r="65481" spans="1:26" ht="23.25">
      <c r="A65481" s="4"/>
      <c r="B65481" s="51"/>
      <c r="C65481" s="51"/>
      <c r="D65481" s="51"/>
      <c r="E65481" s="51"/>
      <c r="F65481" s="51"/>
      <c r="G65481" s="51"/>
      <c r="H65481" s="51"/>
      <c r="I65481" s="64"/>
      <c r="J65481" s="53"/>
      <c r="K65481" s="54"/>
      <c r="L65481" s="74"/>
      <c r="M65481" s="23"/>
      <c r="N65481" s="74"/>
      <c r="O65481" s="74"/>
      <c r="P65481" s="23"/>
      <c r="Q65481" s="23"/>
      <c r="R65481" s="23"/>
      <c r="S65481" s="74"/>
      <c r="T65481" s="74"/>
      <c r="U65481" s="74"/>
      <c r="V65481" s="23"/>
      <c r="W65481" s="23"/>
      <c r="X65481" s="23"/>
      <c r="Y65481" s="23"/>
      <c r="Z65481" s="4"/>
    </row>
    <row r="65482" spans="1:26" ht="23.25">
      <c r="A65482" s="4"/>
      <c r="B65482" s="57"/>
      <c r="C65482" s="57"/>
      <c r="D65482" s="57"/>
      <c r="E65482" s="57"/>
      <c r="F65482" s="57"/>
      <c r="G65482" s="57"/>
      <c r="H65482" s="57"/>
      <c r="I65482" s="64"/>
      <c r="J65482" s="53"/>
      <c r="K65482" s="54"/>
      <c r="L65482" s="74"/>
      <c r="M65482" s="23"/>
      <c r="N65482" s="74"/>
      <c r="O65482" s="74"/>
      <c r="P65482" s="23"/>
      <c r="Q65482" s="23"/>
      <c r="R65482" s="23"/>
      <c r="S65482" s="74"/>
      <c r="T65482" s="74"/>
      <c r="U65482" s="74"/>
      <c r="V65482" s="23"/>
      <c r="W65482" s="23"/>
      <c r="X65482" s="23"/>
      <c r="Y65482" s="23"/>
      <c r="Z65482" s="4"/>
    </row>
    <row r="65483" spans="1:26" ht="23.25">
      <c r="A65483" s="4"/>
      <c r="B65483" s="57"/>
      <c r="C65483" s="58"/>
      <c r="D65483" s="58"/>
      <c r="E65483" s="58"/>
      <c r="F65483" s="58"/>
      <c r="G65483" s="58"/>
      <c r="H65483" s="58"/>
      <c r="I65483" s="53"/>
      <c r="J65483" s="53"/>
      <c r="K65483" s="54"/>
      <c r="L65483" s="21"/>
      <c r="M65483" s="21"/>
      <c r="N65483" s="21"/>
      <c r="O65483" s="21"/>
      <c r="P65483" s="21"/>
      <c r="Q65483" s="21"/>
      <c r="R65483" s="21"/>
      <c r="S65483" s="21"/>
      <c r="T65483" s="21"/>
      <c r="U65483" s="21"/>
      <c r="V65483" s="21"/>
      <c r="W65483" s="21"/>
      <c r="X65483" s="21"/>
      <c r="Y65483" s="21"/>
      <c r="Z65483" s="4"/>
    </row>
    <row r="65484" spans="1:26" ht="23.25">
      <c r="A65484" s="4"/>
      <c r="B65484" s="57"/>
      <c r="C65484" s="57"/>
      <c r="D65484" s="57"/>
      <c r="E65484" s="57"/>
      <c r="F65484" s="57"/>
      <c r="G65484" s="57"/>
      <c r="H65484" s="57"/>
      <c r="I65484" s="64"/>
      <c r="J65484" s="53"/>
      <c r="K65484" s="54"/>
      <c r="L65484" s="74"/>
      <c r="M65484" s="23"/>
      <c r="N65484" s="74"/>
      <c r="O65484" s="74"/>
      <c r="P65484" s="23"/>
      <c r="Q65484" s="23"/>
      <c r="R65484" s="23"/>
      <c r="S65484" s="74"/>
      <c r="T65484" s="74"/>
      <c r="U65484" s="74"/>
      <c r="V65484" s="23"/>
      <c r="W65484" s="23"/>
      <c r="X65484" s="23"/>
      <c r="Y65484" s="23"/>
      <c r="Z65484" s="4"/>
    </row>
    <row r="65485" spans="1:26" ht="23.25">
      <c r="A65485" s="4"/>
      <c r="B65485" s="57"/>
      <c r="C65485" s="57"/>
      <c r="D65485" s="57"/>
      <c r="E65485" s="57"/>
      <c r="F65485" s="57"/>
      <c r="G65485" s="57"/>
      <c r="H65485" s="57"/>
      <c r="I65485" s="64"/>
      <c r="J65485" s="53"/>
      <c r="K65485" s="54"/>
      <c r="L65485" s="74"/>
      <c r="M65485" s="23"/>
      <c r="N65485" s="74"/>
      <c r="O65485" s="74"/>
      <c r="P65485" s="23"/>
      <c r="Q65485" s="23"/>
      <c r="R65485" s="23"/>
      <c r="S65485" s="74"/>
      <c r="T65485" s="74"/>
      <c r="U65485" s="74"/>
      <c r="V65485" s="23"/>
      <c r="W65485" s="23"/>
      <c r="X65485" s="23"/>
      <c r="Y65485" s="23"/>
      <c r="Z65485" s="4"/>
    </row>
    <row r="65486" spans="1:26" ht="23.25">
      <c r="A65486" s="4"/>
      <c r="B65486" s="57"/>
      <c r="C65486" s="57"/>
      <c r="D65486" s="57"/>
      <c r="E65486" s="57"/>
      <c r="F65486" s="57"/>
      <c r="G65486" s="57"/>
      <c r="H65486" s="57"/>
      <c r="I65486" s="64"/>
      <c r="J65486" s="53"/>
      <c r="K65486" s="54"/>
      <c r="L65486" s="74"/>
      <c r="M65486" s="23"/>
      <c r="N65486" s="74"/>
      <c r="O65486" s="74"/>
      <c r="P65486" s="23"/>
      <c r="Q65486" s="23"/>
      <c r="R65486" s="23"/>
      <c r="S65486" s="74"/>
      <c r="T65486" s="74"/>
      <c r="U65486" s="74"/>
      <c r="V65486" s="23"/>
      <c r="W65486" s="23"/>
      <c r="X65486" s="23"/>
      <c r="Y65486" s="23"/>
      <c r="Z65486" s="4"/>
    </row>
    <row r="65487" spans="1:26" ht="23.25">
      <c r="A65487" s="4"/>
      <c r="B65487" s="57"/>
      <c r="C65487" s="57"/>
      <c r="D65487" s="57"/>
      <c r="E65487" s="57"/>
      <c r="F65487" s="57"/>
      <c r="G65487" s="57"/>
      <c r="H65487" s="57"/>
      <c r="I65487" s="64"/>
      <c r="J65487" s="53"/>
      <c r="K65487" s="54"/>
      <c r="L65487" s="74"/>
      <c r="M65487" s="23"/>
      <c r="N65487" s="74"/>
      <c r="O65487" s="74"/>
      <c r="P65487" s="23"/>
      <c r="Q65487" s="23"/>
      <c r="R65487" s="23"/>
      <c r="S65487" s="74"/>
      <c r="T65487" s="74"/>
      <c r="U65487" s="74"/>
      <c r="V65487" s="23"/>
      <c r="W65487" s="23"/>
      <c r="X65487" s="23"/>
      <c r="Y65487" s="23"/>
      <c r="Z65487" s="4"/>
    </row>
    <row r="65488" spans="1:26" ht="23.25">
      <c r="A65488" s="4"/>
      <c r="B65488" s="57"/>
      <c r="C65488" s="57"/>
      <c r="D65488" s="57"/>
      <c r="E65488" s="57"/>
      <c r="F65488" s="57"/>
      <c r="G65488" s="57"/>
      <c r="H65488" s="57"/>
      <c r="I65488" s="64"/>
      <c r="J65488" s="53"/>
      <c r="K65488" s="54"/>
      <c r="L65488" s="74"/>
      <c r="M65488" s="23"/>
      <c r="N65488" s="74"/>
      <c r="O65488" s="74"/>
      <c r="P65488" s="23"/>
      <c r="Q65488" s="23"/>
      <c r="R65488" s="23"/>
      <c r="S65488" s="74"/>
      <c r="T65488" s="74"/>
      <c r="U65488" s="74"/>
      <c r="V65488" s="23"/>
      <c r="W65488" s="23"/>
      <c r="X65488" s="23"/>
      <c r="Y65488" s="23"/>
      <c r="Z65488" s="4"/>
    </row>
    <row r="65489" spans="1:26" ht="23.25">
      <c r="A65489" s="4"/>
      <c r="B65489" s="57"/>
      <c r="C65489" s="57"/>
      <c r="D65489" s="57"/>
      <c r="E65489" s="57"/>
      <c r="F65489" s="57"/>
      <c r="G65489" s="57"/>
      <c r="H65489" s="57"/>
      <c r="I65489" s="64"/>
      <c r="J65489" s="53"/>
      <c r="K65489" s="54"/>
      <c r="L65489" s="74"/>
      <c r="M65489" s="23"/>
      <c r="N65489" s="74"/>
      <c r="O65489" s="74"/>
      <c r="P65489" s="23"/>
      <c r="Q65489" s="23"/>
      <c r="R65489" s="23"/>
      <c r="S65489" s="74"/>
      <c r="T65489" s="74"/>
      <c r="U65489" s="74"/>
      <c r="V65489" s="23"/>
      <c r="W65489" s="23"/>
      <c r="X65489" s="23"/>
      <c r="Y65489" s="23"/>
      <c r="Z65489" s="4"/>
    </row>
    <row r="65490" spans="1:26" ht="23.25">
      <c r="A65490" s="4"/>
      <c r="B65490" s="65"/>
      <c r="C65490" s="65"/>
      <c r="D65490" s="65"/>
      <c r="E65490" s="65"/>
      <c r="F65490" s="65"/>
      <c r="G65490" s="65"/>
      <c r="H65490" s="65"/>
      <c r="I65490" s="66"/>
      <c r="J65490" s="62"/>
      <c r="K65490" s="63"/>
      <c r="L65490" s="75"/>
      <c r="M65490" s="76"/>
      <c r="N65490" s="75"/>
      <c r="O65490" s="75"/>
      <c r="P65490" s="76"/>
      <c r="Q65490" s="76"/>
      <c r="R65490" s="76"/>
      <c r="S65490" s="75"/>
      <c r="T65490" s="75"/>
      <c r="U65490" s="75"/>
      <c r="V65490" s="76"/>
      <c r="W65490" s="76"/>
      <c r="X65490" s="76"/>
      <c r="Y65490" s="76"/>
      <c r="Z65490" s="4"/>
    </row>
    <row r="65491" spans="1:26" ht="23.25">
      <c r="A65491" s="1" t="s">
        <v>31</v>
      </c>
      <c r="B65491" s="1"/>
      <c r="C65491" s="1"/>
      <c r="D65491" s="1"/>
      <c r="E65491" s="1"/>
      <c r="F65491" s="1"/>
      <c r="G65491" s="1"/>
      <c r="H65491" s="2"/>
      <c r="I65491" s="1"/>
      <c r="J65491" s="1"/>
      <c r="K65491" s="1"/>
      <c r="L65491" s="3"/>
      <c r="M65491" s="3"/>
      <c r="N65491" s="3"/>
      <c r="O65491" s="3"/>
      <c r="P65491" s="3"/>
      <c r="Q65491" s="3"/>
      <c r="R65491" s="3"/>
      <c r="S65491" s="3"/>
      <c r="T65491" s="3"/>
      <c r="U65491" s="3"/>
      <c r="V65491" s="3"/>
      <c r="W65491" s="3"/>
      <c r="X65491" s="3"/>
      <c r="Y65491" s="3"/>
      <c r="Z65491" s="1" t="s">
        <v>31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3" manualBreakCount="13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2000-05-30T01:04:12Z</cp:lastPrinted>
  <dcterms:created xsi:type="dcterms:W3CDTF">1998-09-03T23:22:53Z</dcterms:created>
  <dcterms:modified xsi:type="dcterms:W3CDTF">2000-06-07T00:09:24Z</dcterms:modified>
  <cp:category/>
  <cp:version/>
  <cp:contentType/>
  <cp:contentStatus/>
</cp:coreProperties>
</file>