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'Hoja1'!$A$1:$Z$360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<sst xmlns="http://schemas.openxmlformats.org/spreadsheetml/2006/main" count="627" uniqueCount="178">
  <si>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</si>
  <si>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</si>
  <si>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</si>
  <si>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</si>
  <si>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</si>
  <si>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</si>
  <si>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</si>
  <si>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</si>
  <si>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</si>
  <si>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</si>
  <si>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</si>
  <si>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</si>
  <si>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</si>
  <si>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</si>
  <si>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</si>
  <si>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</si>
  <si>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</si>
  <si>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</si>
  <si>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</si>
  <si>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</si>
  <si>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</si>
  <si>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</si>
  <si>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</si>
  <si>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</si>
  <si>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</si>
  <si>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</si>
  <si>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</si>
  <si>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</si>
  <si>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</si>
  <si>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</si>
  <si>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</si>
  <si>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</si>
  <si>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</si>
  <si>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</si>
  <si>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</si>
  <si>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</si>
  <si>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</si>
  <si>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</si>
  <si>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</si>
  <si>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</si>
  <si>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</si>
  <si>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</si>
  <si>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SECRETARIA DE MARINA</t>
  </si>
  <si>
    <t>05</t>
  </si>
  <si>
    <t>SOBERANIA DEL TERRITORIO NACIONAL</t>
  </si>
  <si>
    <t xml:space="preserve">  Gasto Directo</t>
  </si>
  <si>
    <t xml:space="preserve">  Ayudas, Subsidios y Transferencias</t>
  </si>
  <si>
    <t>01</t>
  </si>
  <si>
    <t>Plan Nacional de Desarrollo</t>
  </si>
  <si>
    <t>101</t>
  </si>
  <si>
    <t>ra su implantación</t>
  </si>
  <si>
    <t>100</t>
  </si>
  <si>
    <t>Secretaría</t>
  </si>
  <si>
    <t>110</t>
  </si>
  <si>
    <t>Inspección y Contraloría General de Marina</t>
  </si>
  <si>
    <t>111</t>
  </si>
  <si>
    <t>Junta de Almirantes</t>
  </si>
  <si>
    <t>112</t>
  </si>
  <si>
    <t>Junta Naval</t>
  </si>
  <si>
    <t>116</t>
  </si>
  <si>
    <t>Dirección General de Comunicaciones e Infor-</t>
  </si>
  <si>
    <t>mática</t>
  </si>
  <si>
    <t>117</t>
  </si>
  <si>
    <t>Dirección General de Asuntos Jurídicos</t>
  </si>
  <si>
    <t>200</t>
  </si>
  <si>
    <t>Subsecretaría</t>
  </si>
  <si>
    <t>415</t>
  </si>
  <si>
    <t>Defender el territorio y mares nacionales</t>
  </si>
  <si>
    <t>113</t>
  </si>
  <si>
    <t>Estado Mayor General de la Armada</t>
  </si>
  <si>
    <t>114</t>
  </si>
  <si>
    <t>Cuartel General</t>
  </si>
  <si>
    <t>115</t>
  </si>
  <si>
    <t>Regiones, Zonas y Fuerzas Navales</t>
  </si>
  <si>
    <t>118</t>
  </si>
  <si>
    <t>Dirección General de Educación Naval</t>
  </si>
  <si>
    <t>119</t>
  </si>
  <si>
    <t>Dirección General de Sanidad Naval</t>
  </si>
  <si>
    <t>120</t>
  </si>
  <si>
    <t>Dirección General de Seguridad Social</t>
  </si>
  <si>
    <t>121</t>
  </si>
  <si>
    <t>Dirección General de Armas Navales</t>
  </si>
  <si>
    <t>433</t>
  </si>
  <si>
    <t>Llevar a cabo la investigación científica y tec-</t>
  </si>
  <si>
    <t>nológica</t>
  </si>
  <si>
    <t>INDICADOR ESTRATEGICO: Indice de estu-</t>
  </si>
  <si>
    <t>dios realizados. Realizar estudios de investi-</t>
  </si>
  <si>
    <t>gación oceanográfica de contaminación ma-</t>
  </si>
  <si>
    <t xml:space="preserve">rina y de protección al medio ambiente mari- </t>
  </si>
  <si>
    <t>no, así como llevar a cabo levantamientos</t>
  </si>
  <si>
    <t>geodésicos y topohidrográficos</t>
  </si>
  <si>
    <t>Estudio</t>
  </si>
  <si>
    <t>INDICADOR ESTRATEGICO: Indice de levan-</t>
  </si>
  <si>
    <t>tamientos realizados. Realizar estudios de in-</t>
  </si>
  <si>
    <t>vestigación oceanográfica de contaminación</t>
  </si>
  <si>
    <t>marina y de protección al medio ambiente ma-</t>
  </si>
  <si>
    <t>rino, así como llevar a cabo levantamientos</t>
  </si>
  <si>
    <t>Levantamiento</t>
  </si>
  <si>
    <t xml:space="preserve">INDICADOR ESTRATEGICO: Cobertura de </t>
  </si>
  <si>
    <t>demanda. Realizar estudios de investigación</t>
  </si>
  <si>
    <t>oceanográfica de contaminación marina y de</t>
  </si>
  <si>
    <t>protección al medio ambiente marino, así co-</t>
  </si>
  <si>
    <t>mo llevar a cabo levantamientos geodésicos y</t>
  </si>
  <si>
    <t>topohidrográficos</t>
  </si>
  <si>
    <t>Publicación</t>
  </si>
  <si>
    <t>212</t>
  </si>
  <si>
    <t>Dirección General de Oceanografía Naval</t>
  </si>
  <si>
    <t>438</t>
  </si>
  <si>
    <t>Conservar y mantener la infraestructura bási-</t>
  </si>
  <si>
    <t xml:space="preserve">ca </t>
  </si>
  <si>
    <t>N000</t>
  </si>
  <si>
    <t>Actividad institucional no asociada a proyectos</t>
  </si>
  <si>
    <t>210</t>
  </si>
  <si>
    <t>Dirección General de Instalaciones</t>
  </si>
  <si>
    <t>211</t>
  </si>
  <si>
    <t>Dirección General de Construcción y Manteni-</t>
  </si>
  <si>
    <t>miento Naval</t>
  </si>
  <si>
    <t>213</t>
  </si>
  <si>
    <t>Dirección General de Recuperación de Mate-</t>
  </si>
  <si>
    <t>rial</t>
  </si>
  <si>
    <t>214</t>
  </si>
  <si>
    <t>Unidad de Historia y Cultura Naval</t>
  </si>
  <si>
    <t>215</t>
  </si>
  <si>
    <t>Unidad de Dragado</t>
  </si>
  <si>
    <t>I001</t>
  </si>
  <si>
    <t>Modernización del sistema de comunicaciones</t>
  </si>
  <si>
    <t>navales HF</t>
  </si>
  <si>
    <t>I002</t>
  </si>
  <si>
    <t>Programa de sustitución de unidades navales</t>
  </si>
  <si>
    <t>para la Armada de México, proyecto de cons-</t>
  </si>
  <si>
    <t>trucción de ocho buques clase Holzinger 2000</t>
  </si>
  <si>
    <t>701</t>
  </si>
  <si>
    <t>Administrar recursos humanos, materiales y fi-</t>
  </si>
  <si>
    <t>nancieros</t>
  </si>
  <si>
    <t>300</t>
  </si>
  <si>
    <t>Oficialía Mayor</t>
  </si>
  <si>
    <t>310</t>
  </si>
  <si>
    <t>Dirección General de Recursos Materiales y</t>
  </si>
  <si>
    <t>Suministros</t>
  </si>
  <si>
    <t>311</t>
  </si>
  <si>
    <t>Dirección General de Personal</t>
  </si>
  <si>
    <t>312</t>
  </si>
  <si>
    <t>Dirección General de Administración</t>
  </si>
  <si>
    <t>313</t>
  </si>
  <si>
    <t>Dirección General de Programación Organiza-</t>
  </si>
  <si>
    <t>ción y Presupuesto</t>
  </si>
  <si>
    <t>314</t>
  </si>
  <si>
    <t xml:space="preserve">Unidad de Conservación y Mantenimiento </t>
  </si>
  <si>
    <t>315</t>
  </si>
  <si>
    <t xml:space="preserve">Unidad de Vestuario y Equipo </t>
  </si>
  <si>
    <t>708</t>
  </si>
  <si>
    <t>Prever el pago de los incrementos por servi-</t>
  </si>
  <si>
    <t>cios personales</t>
  </si>
  <si>
    <t>09</t>
  </si>
  <si>
    <t>SEGURIDAD SOCIAL</t>
  </si>
  <si>
    <t>03</t>
  </si>
  <si>
    <t>Seguros</t>
  </si>
  <si>
    <t>707</t>
  </si>
  <si>
    <t>Pagar aportaciones del Gobierno Federal</t>
  </si>
  <si>
    <t>06</t>
  </si>
  <si>
    <t>GOBIERNO</t>
  </si>
  <si>
    <t>Seguridad Pública</t>
  </si>
  <si>
    <t>Programa Nacional de Seguridad Pública</t>
  </si>
  <si>
    <t>208</t>
  </si>
  <si>
    <t xml:space="preserve">Coordinar y promover el sistema nacional de </t>
  </si>
  <si>
    <t>seguridad pública</t>
  </si>
  <si>
    <t>TOTAL DEL GASTO PROGRAMABLE</t>
  </si>
  <si>
    <t>DEVENGADO</t>
  </si>
  <si>
    <t xml:space="preserve">  Gasto directo</t>
  </si>
  <si>
    <t>1/ Se refiere a la relación de la meta original, respecto al universo de cobertura</t>
  </si>
  <si>
    <t xml:space="preserve">2/ Se refiere a la relación de la meta alcanzada, respecto al universo de cobertura </t>
  </si>
  <si>
    <r>
      <t>Diseñar políticas públicas y las estrategias p</t>
    </r>
    <r>
      <rPr>
        <u val="single"/>
        <sz val="19"/>
        <rFont val="Arial"/>
        <family val="2"/>
      </rPr>
      <t>a</t>
    </r>
  </si>
  <si>
    <t>HOJA   2   DE   7   .</t>
  </si>
  <si>
    <t>HOJA   3   DE   7   .</t>
  </si>
  <si>
    <t>HOJA   4   DE   7   .</t>
  </si>
  <si>
    <t>HOJA   5   DE   7   .</t>
  </si>
  <si>
    <t>HOJA   6   DE   7   .</t>
  </si>
  <si>
    <t>HOJA   7   DE   7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</si>
</sst>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02" t="s">
        <v>37</v>
      </c>
      <c r="T10" s="104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06"/>
      <c r="T11" s="107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43</v>
      </c>
      <c r="C13" s="41"/>
      <c r="D13" s="41"/>
      <c r="E13" s="41"/>
      <c r="F13" s="42"/>
      <c r="G13" s="43"/>
      <c r="H13" s="44"/>
      <c r="I13" s="45"/>
      <c r="J13" s="49" t="s">
        <v>44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SUM(U14:U15)</f>
        <v>6548549.2</v>
      </c>
      <c r="V13" s="83">
        <f>SUM(V14:V15)</f>
        <v>6889689.300000001</v>
      </c>
      <c r="W13" s="84">
        <f>SUM(W14:W15)</f>
        <v>6875798.1000000015</v>
      </c>
      <c r="X13" s="82">
        <f>W13/U13*100</f>
        <v>104.99727328917375</v>
      </c>
      <c r="Y13" s="83">
        <f>W13/V13*100</f>
        <v>99.79837697470626</v>
      </c>
      <c r="Z13" s="1"/>
    </row>
    <row r="14" spans="1:26" ht="23.25">
      <c r="A14" s="1"/>
      <c r="B14" s="41"/>
      <c r="C14" s="41"/>
      <c r="D14" s="41"/>
      <c r="E14" s="41"/>
      <c r="F14" s="42"/>
      <c r="G14" s="43"/>
      <c r="H14" s="44"/>
      <c r="I14" s="45"/>
      <c r="J14" s="49" t="s">
        <v>45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 aca="true" t="shared" si="0" ref="U14:W15">SUM(U18)</f>
        <v>6493374.2</v>
      </c>
      <c r="V14" s="83">
        <f t="shared" si="0"/>
        <v>6819591.9</v>
      </c>
      <c r="W14" s="84">
        <f t="shared" si="0"/>
        <v>6805700.700000001</v>
      </c>
      <c r="X14" s="82">
        <f>W14/U14*100</f>
        <v>104.8099260935863</v>
      </c>
      <c r="Y14" s="83">
        <f>W14/V14*100</f>
        <v>99.79630452666825</v>
      </c>
      <c r="Z14" s="1"/>
    </row>
    <row r="15" spans="1:26" ht="23.25">
      <c r="A15" s="1"/>
      <c r="B15" s="41"/>
      <c r="C15" s="41"/>
      <c r="D15" s="41"/>
      <c r="E15" s="41"/>
      <c r="F15" s="42"/>
      <c r="G15" s="43"/>
      <c r="H15" s="44"/>
      <c r="I15" s="45"/>
      <c r="J15" s="49" t="s">
        <v>46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 t="shared" si="0"/>
        <v>55175</v>
      </c>
      <c r="V15" s="83">
        <f t="shared" si="0"/>
        <v>70097.4</v>
      </c>
      <c r="W15" s="84">
        <f t="shared" si="0"/>
        <v>70097.4</v>
      </c>
      <c r="X15" s="82">
        <f>W15/U15*100</f>
        <v>127.04558223833257</v>
      </c>
      <c r="Y15" s="83">
        <f>W15/V15*100</f>
        <v>100</v>
      </c>
      <c r="Z15" s="1"/>
    </row>
    <row r="16" spans="1:26" ht="23.25">
      <c r="A16" s="1"/>
      <c r="B16" s="41"/>
      <c r="C16" s="41"/>
      <c r="D16" s="41"/>
      <c r="E16" s="41"/>
      <c r="F16" s="42"/>
      <c r="G16" s="43"/>
      <c r="H16" s="44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41"/>
      <c r="D17" s="41" t="s">
        <v>47</v>
      </c>
      <c r="E17" s="41"/>
      <c r="F17" s="42"/>
      <c r="G17" s="43"/>
      <c r="H17" s="44"/>
      <c r="I17" s="45"/>
      <c r="J17" s="49" t="s">
        <v>48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>
        <f>SUM(U18:U19)</f>
        <v>6548549.2</v>
      </c>
      <c r="V17" s="83">
        <f>SUM(V18:V19)</f>
        <v>6889689.300000001</v>
      </c>
      <c r="W17" s="84">
        <f>SUM(W18:W19)</f>
        <v>6875798.1000000015</v>
      </c>
      <c r="X17" s="82">
        <f>W17/U17*100</f>
        <v>104.99727328917375</v>
      </c>
      <c r="Y17" s="83">
        <f>W17/V17*100</f>
        <v>99.79837697470626</v>
      </c>
      <c r="Z17" s="1"/>
    </row>
    <row r="18" spans="1:26" ht="23.25">
      <c r="A18" s="1"/>
      <c r="B18" s="41"/>
      <c r="C18" s="41"/>
      <c r="D18" s="41"/>
      <c r="E18" s="41"/>
      <c r="F18" s="51"/>
      <c r="G18" s="43"/>
      <c r="H18" s="44"/>
      <c r="I18" s="45"/>
      <c r="J18" s="49" t="s">
        <v>45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 aca="true" t="shared" si="1" ref="U18:W19">SUM(U23,U60,U87,U131,U206,U245)</f>
        <v>6493374.2</v>
      </c>
      <c r="V18" s="83">
        <f t="shared" si="1"/>
        <v>6819591.9</v>
      </c>
      <c r="W18" s="84">
        <f t="shared" si="1"/>
        <v>6805700.700000001</v>
      </c>
      <c r="X18" s="82">
        <f>W18/U18*100</f>
        <v>104.8099260935863</v>
      </c>
      <c r="Y18" s="83">
        <f>W18/V18*100</f>
        <v>99.79630452666825</v>
      </c>
      <c r="Z18" s="1"/>
    </row>
    <row r="19" spans="1:26" ht="23.25">
      <c r="A19" s="1"/>
      <c r="B19" s="41"/>
      <c r="C19" s="41"/>
      <c r="D19" s="41"/>
      <c r="E19" s="41"/>
      <c r="F19" s="42"/>
      <c r="G19" s="43"/>
      <c r="H19" s="44"/>
      <c r="I19" s="45"/>
      <c r="J19" s="49" t="s">
        <v>46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 t="shared" si="1"/>
        <v>55175</v>
      </c>
      <c r="V19" s="83">
        <f t="shared" si="1"/>
        <v>70097.4</v>
      </c>
      <c r="W19" s="84">
        <f t="shared" si="1"/>
        <v>70097.4</v>
      </c>
      <c r="X19" s="82">
        <f>W19/U19*100</f>
        <v>127.04558223833257</v>
      </c>
      <c r="Y19" s="83">
        <f>W19/V19*100</f>
        <v>100</v>
      </c>
      <c r="Z19" s="1"/>
    </row>
    <row r="20" spans="1:26" ht="23.25">
      <c r="A20" s="1"/>
      <c r="B20" s="41"/>
      <c r="C20" s="41"/>
      <c r="D20" s="41"/>
      <c r="E20" s="41"/>
      <c r="F20" s="42"/>
      <c r="G20" s="43"/>
      <c r="H20" s="41"/>
      <c r="I20" s="45"/>
      <c r="J20" s="49"/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/>
      <c r="V20" s="83"/>
      <c r="W20" s="84"/>
      <c r="X20" s="82"/>
      <c r="Y20" s="83"/>
      <c r="Z20" s="1"/>
    </row>
    <row r="21" spans="1:26" ht="23.25">
      <c r="A21" s="1"/>
      <c r="B21" s="41"/>
      <c r="C21" s="41"/>
      <c r="D21" s="41"/>
      <c r="E21" s="41"/>
      <c r="F21" s="42" t="s">
        <v>49</v>
      </c>
      <c r="G21" s="43"/>
      <c r="H21" s="44"/>
      <c r="I21" s="45"/>
      <c r="J21" s="49" t="s">
        <v>171</v>
      </c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/>
      <c r="V21" s="83"/>
      <c r="W21" s="84"/>
      <c r="X21" s="82"/>
      <c r="Y21" s="83"/>
      <c r="Z21" s="1"/>
    </row>
    <row r="22" spans="1:26" ht="23.25">
      <c r="A22" s="1"/>
      <c r="B22" s="41"/>
      <c r="C22" s="41"/>
      <c r="D22" s="41"/>
      <c r="E22" s="41"/>
      <c r="F22" s="42"/>
      <c r="G22" s="43"/>
      <c r="H22" s="44"/>
      <c r="I22" s="45"/>
      <c r="J22" s="49" t="s">
        <v>50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>
        <f>SUM(U23:U24)</f>
        <v>19650</v>
      </c>
      <c r="V22" s="83">
        <f>SUM(V23:V24)</f>
        <v>29975.7</v>
      </c>
      <c r="W22" s="84">
        <f>SUM(W23:W24)</f>
        <v>29975.7</v>
      </c>
      <c r="X22" s="82">
        <f>W22/U22*100</f>
        <v>152.54809160305345</v>
      </c>
      <c r="Y22" s="83">
        <f>W22/V22*100</f>
        <v>100</v>
      </c>
      <c r="Z22" s="1"/>
    </row>
    <row r="23" spans="1:26" ht="23.25">
      <c r="A23" s="1"/>
      <c r="B23" s="41"/>
      <c r="C23" s="41"/>
      <c r="D23" s="41"/>
      <c r="E23" s="41"/>
      <c r="F23" s="42"/>
      <c r="G23" s="43"/>
      <c r="H23" s="44"/>
      <c r="I23" s="45"/>
      <c r="J23" s="49" t="s">
        <v>45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 aca="true" t="shared" si="2" ref="U23:W24">SUM(U27,U30,U33,U36,U40,U43,U56)</f>
        <v>19650</v>
      </c>
      <c r="V23" s="83">
        <f t="shared" si="2"/>
        <v>29975.7</v>
      </c>
      <c r="W23" s="84">
        <f t="shared" si="2"/>
        <v>29975.7</v>
      </c>
      <c r="X23" s="82">
        <f>W23/U23*100</f>
        <v>152.54809160305345</v>
      </c>
      <c r="Y23" s="83">
        <f>W23/V23*100</f>
        <v>100</v>
      </c>
      <c r="Z23" s="1"/>
    </row>
    <row r="24" spans="1:26" ht="23.25">
      <c r="A24" s="1"/>
      <c r="B24" s="41"/>
      <c r="C24" s="41"/>
      <c r="D24" s="41"/>
      <c r="E24" s="41"/>
      <c r="F24" s="42"/>
      <c r="G24" s="43"/>
      <c r="H24" s="44"/>
      <c r="I24" s="45"/>
      <c r="J24" s="49" t="s">
        <v>46</v>
      </c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>
        <f t="shared" si="2"/>
        <v>0</v>
      </c>
      <c r="V24" s="83">
        <f t="shared" si="2"/>
        <v>0</v>
      </c>
      <c r="W24" s="84">
        <f t="shared" si="2"/>
        <v>0</v>
      </c>
      <c r="X24" s="82"/>
      <c r="Y24" s="83"/>
      <c r="Z24" s="1"/>
    </row>
    <row r="25" spans="1:26" ht="23.25">
      <c r="A25" s="1"/>
      <c r="B25" s="41"/>
      <c r="C25" s="41"/>
      <c r="D25" s="41"/>
      <c r="E25" s="41"/>
      <c r="F25" s="42"/>
      <c r="G25" s="43"/>
      <c r="H25" s="44"/>
      <c r="I25" s="45"/>
      <c r="J25" s="49"/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/>
      <c r="V25" s="83"/>
      <c r="W25" s="84"/>
      <c r="X25" s="82"/>
      <c r="Y25" s="83"/>
      <c r="Z25" s="1"/>
    </row>
    <row r="26" spans="1:26" ht="23.25">
      <c r="A26" s="1"/>
      <c r="B26" s="41"/>
      <c r="C26" s="41"/>
      <c r="D26" s="41"/>
      <c r="E26" s="41"/>
      <c r="F26" s="51"/>
      <c r="G26" s="43"/>
      <c r="H26" s="41" t="s">
        <v>51</v>
      </c>
      <c r="I26" s="45"/>
      <c r="J26" s="49" t="s">
        <v>52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>
        <f>SUM(U27:U28)</f>
        <v>1610</v>
      </c>
      <c r="V26" s="83">
        <f>SUM(V27:V28)</f>
        <v>1755</v>
      </c>
      <c r="W26" s="84">
        <f>SUM(W27:W28)</f>
        <v>1755</v>
      </c>
      <c r="X26" s="82">
        <f aca="true" t="shared" si="3" ref="X26:X36">W26/U26*100</f>
        <v>109.00621118012421</v>
      </c>
      <c r="Y26" s="83">
        <f aca="true" t="shared" si="4" ref="Y26:Y36">W26/V26*100</f>
        <v>100</v>
      </c>
      <c r="Z26" s="1"/>
    </row>
    <row r="27" spans="1:26" ht="23.25">
      <c r="A27" s="1"/>
      <c r="B27" s="41"/>
      <c r="C27" s="41"/>
      <c r="D27" s="41"/>
      <c r="E27" s="41"/>
      <c r="F27" s="51"/>
      <c r="G27" s="43"/>
      <c r="H27" s="44"/>
      <c r="I27" s="45"/>
      <c r="J27" s="49" t="s">
        <v>45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>
        <v>1610</v>
      </c>
      <c r="V27" s="83">
        <v>1755</v>
      </c>
      <c r="W27" s="84">
        <v>1755</v>
      </c>
      <c r="X27" s="82">
        <f t="shared" si="3"/>
        <v>109.00621118012421</v>
      </c>
      <c r="Y27" s="83">
        <f t="shared" si="4"/>
        <v>100</v>
      </c>
      <c r="Z27" s="1"/>
    </row>
    <row r="28" spans="1:26" ht="23.25">
      <c r="A28" s="1"/>
      <c r="B28" s="41"/>
      <c r="C28" s="41"/>
      <c r="D28" s="41"/>
      <c r="E28" s="41"/>
      <c r="F28" s="51"/>
      <c r="G28" s="43"/>
      <c r="H28" s="44"/>
      <c r="I28" s="45"/>
      <c r="J28" s="49" t="s">
        <v>46</v>
      </c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/>
      <c r="V28" s="83"/>
      <c r="W28" s="84"/>
      <c r="X28" s="82"/>
      <c r="Y28" s="83"/>
      <c r="Z28" s="1"/>
    </row>
    <row r="29" spans="1:26" ht="23.25">
      <c r="A29" s="1"/>
      <c r="B29" s="41"/>
      <c r="C29" s="41"/>
      <c r="D29" s="41"/>
      <c r="E29" s="41"/>
      <c r="F29" s="51"/>
      <c r="G29" s="43"/>
      <c r="H29" s="41" t="s">
        <v>53</v>
      </c>
      <c r="I29" s="45"/>
      <c r="J29" s="49" t="s">
        <v>54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>
        <f>SUM(U30:U31)</f>
        <v>530</v>
      </c>
      <c r="V29" s="83">
        <f>SUM(V30:V31)</f>
        <v>585</v>
      </c>
      <c r="W29" s="84">
        <f>SUM(W30:W31)</f>
        <v>585</v>
      </c>
      <c r="X29" s="82">
        <f t="shared" si="3"/>
        <v>110.37735849056605</v>
      </c>
      <c r="Y29" s="83">
        <f t="shared" si="4"/>
        <v>100</v>
      </c>
      <c r="Z29" s="1"/>
    </row>
    <row r="30" spans="1:26" ht="23.25">
      <c r="A30" s="1"/>
      <c r="B30" s="41"/>
      <c r="C30" s="41"/>
      <c r="D30" s="41"/>
      <c r="E30" s="41"/>
      <c r="F30" s="51"/>
      <c r="G30" s="43"/>
      <c r="H30" s="44"/>
      <c r="I30" s="45"/>
      <c r="J30" s="49" t="s">
        <v>45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>
        <v>530</v>
      </c>
      <c r="V30" s="83">
        <v>585</v>
      </c>
      <c r="W30" s="84">
        <v>585</v>
      </c>
      <c r="X30" s="82">
        <f t="shared" si="3"/>
        <v>110.37735849056605</v>
      </c>
      <c r="Y30" s="83">
        <f t="shared" si="4"/>
        <v>100</v>
      </c>
      <c r="Z30" s="1"/>
    </row>
    <row r="31" spans="1:26" ht="23.25">
      <c r="A31" s="1"/>
      <c r="B31" s="41"/>
      <c r="C31" s="41"/>
      <c r="D31" s="41"/>
      <c r="E31" s="41"/>
      <c r="F31" s="51"/>
      <c r="G31" s="43"/>
      <c r="H31" s="44"/>
      <c r="I31" s="45"/>
      <c r="J31" s="49" t="s">
        <v>46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/>
      <c r="V31" s="83"/>
      <c r="W31" s="84"/>
      <c r="X31" s="82"/>
      <c r="Y31" s="83"/>
      <c r="Z31" s="1"/>
    </row>
    <row r="32" spans="1:26" ht="23.25">
      <c r="A32" s="1"/>
      <c r="B32" s="41"/>
      <c r="C32" s="41"/>
      <c r="D32" s="41"/>
      <c r="E32" s="41"/>
      <c r="F32" s="51"/>
      <c r="G32" s="43"/>
      <c r="H32" s="41" t="s">
        <v>55</v>
      </c>
      <c r="I32" s="45"/>
      <c r="J32" s="49" t="s">
        <v>56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>
        <f>SUM(U33:U34)</f>
        <v>35</v>
      </c>
      <c r="V32" s="83">
        <f>SUM(V33:V34)</f>
        <v>40</v>
      </c>
      <c r="W32" s="84">
        <f>SUM(W33:W34)</f>
        <v>40</v>
      </c>
      <c r="X32" s="82">
        <f t="shared" si="3"/>
        <v>114.28571428571428</v>
      </c>
      <c r="Y32" s="83">
        <f t="shared" si="4"/>
        <v>100</v>
      </c>
      <c r="Z32" s="1"/>
    </row>
    <row r="33" spans="1:26" ht="23.25">
      <c r="A33" s="1"/>
      <c r="B33" s="41"/>
      <c r="C33" s="41"/>
      <c r="D33" s="41"/>
      <c r="E33" s="41"/>
      <c r="F33" s="51"/>
      <c r="G33" s="43"/>
      <c r="H33" s="44"/>
      <c r="I33" s="45"/>
      <c r="J33" s="49" t="s">
        <v>45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>
        <v>35</v>
      </c>
      <c r="V33" s="83">
        <v>40</v>
      </c>
      <c r="W33" s="84">
        <v>40</v>
      </c>
      <c r="X33" s="82">
        <f t="shared" si="3"/>
        <v>114.28571428571428</v>
      </c>
      <c r="Y33" s="83">
        <f t="shared" si="4"/>
        <v>100</v>
      </c>
      <c r="Z33" s="1"/>
    </row>
    <row r="34" spans="1:26" ht="23.25">
      <c r="A34" s="1"/>
      <c r="B34" s="41"/>
      <c r="C34" s="41"/>
      <c r="D34" s="41"/>
      <c r="E34" s="41"/>
      <c r="F34" s="42"/>
      <c r="G34" s="43"/>
      <c r="H34" s="44"/>
      <c r="I34" s="45"/>
      <c r="J34" s="49" t="s">
        <v>46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/>
      <c r="V34" s="83"/>
      <c r="W34" s="84"/>
      <c r="X34" s="82"/>
      <c r="Y34" s="83"/>
      <c r="Z34" s="1"/>
    </row>
    <row r="35" spans="1:26" ht="23.25">
      <c r="A35" s="1"/>
      <c r="B35" s="41"/>
      <c r="C35" s="41"/>
      <c r="D35" s="41"/>
      <c r="E35" s="41"/>
      <c r="F35" s="42"/>
      <c r="G35" s="43"/>
      <c r="H35" s="41" t="s">
        <v>57</v>
      </c>
      <c r="I35" s="45"/>
      <c r="J35" s="49" t="s">
        <v>58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>
        <f>SUM(U36:U37)</f>
        <v>15</v>
      </c>
      <c r="V35" s="83">
        <f>SUM(V36:V37)</f>
        <v>15</v>
      </c>
      <c r="W35" s="84">
        <f>SUM(W36:W37)</f>
        <v>15</v>
      </c>
      <c r="X35" s="82">
        <f t="shared" si="3"/>
        <v>100</v>
      </c>
      <c r="Y35" s="83">
        <f t="shared" si="4"/>
        <v>100</v>
      </c>
      <c r="Z35" s="1"/>
    </row>
    <row r="36" spans="1:26" ht="23.25">
      <c r="A36" s="1"/>
      <c r="B36" s="41"/>
      <c r="C36" s="41"/>
      <c r="D36" s="41"/>
      <c r="E36" s="41"/>
      <c r="F36" s="42"/>
      <c r="G36" s="43"/>
      <c r="H36" s="41"/>
      <c r="I36" s="45"/>
      <c r="J36" s="49" t="s">
        <v>45</v>
      </c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>
        <v>15</v>
      </c>
      <c r="V36" s="83">
        <v>15</v>
      </c>
      <c r="W36" s="84">
        <v>15</v>
      </c>
      <c r="X36" s="82">
        <f t="shared" si="3"/>
        <v>100</v>
      </c>
      <c r="Y36" s="83">
        <f t="shared" si="4"/>
        <v>100</v>
      </c>
      <c r="Z36" s="1"/>
    </row>
    <row r="37" spans="1:26" ht="23.25">
      <c r="A37" s="1"/>
      <c r="B37" s="41"/>
      <c r="C37" s="41"/>
      <c r="D37" s="41"/>
      <c r="E37" s="41"/>
      <c r="F37" s="42"/>
      <c r="G37" s="43"/>
      <c r="H37" s="44"/>
      <c r="I37" s="45"/>
      <c r="J37" s="49" t="s">
        <v>46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/>
      <c r="V37" s="83"/>
      <c r="W37" s="84"/>
      <c r="X37" s="82"/>
      <c r="Y37" s="83"/>
      <c r="Z37" s="1"/>
    </row>
    <row r="38" spans="1:26" ht="23.25">
      <c r="A38" s="1"/>
      <c r="B38" s="41"/>
      <c r="C38" s="41"/>
      <c r="D38" s="41"/>
      <c r="E38" s="41"/>
      <c r="F38" s="42"/>
      <c r="G38" s="43"/>
      <c r="H38" s="41" t="s">
        <v>59</v>
      </c>
      <c r="I38" s="45"/>
      <c r="J38" s="49" t="s">
        <v>60</v>
      </c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3"/>
      <c r="W38" s="84"/>
      <c r="X38" s="82"/>
      <c r="Y38" s="83"/>
      <c r="Z38" s="1"/>
    </row>
    <row r="39" spans="1:26" ht="23.25">
      <c r="A39" s="1"/>
      <c r="B39" s="41"/>
      <c r="C39" s="41"/>
      <c r="D39" s="41"/>
      <c r="E39" s="41"/>
      <c r="F39" s="42"/>
      <c r="G39" s="43"/>
      <c r="H39" s="44"/>
      <c r="I39" s="45"/>
      <c r="J39" s="49" t="s">
        <v>61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>
        <f>SUM(U40:U41)</f>
        <v>17100</v>
      </c>
      <c r="V39" s="83">
        <f>SUM(V40:V41)</f>
        <v>27180.7</v>
      </c>
      <c r="W39" s="84">
        <f>SUM(W40:W41)</f>
        <v>27180.7</v>
      </c>
      <c r="X39" s="82">
        <f>W39/U39*100</f>
        <v>158.9514619883041</v>
      </c>
      <c r="Y39" s="83">
        <f>W39/V39*100</f>
        <v>100</v>
      </c>
      <c r="Z39" s="1"/>
    </row>
    <row r="40" spans="1:26" ht="23.25">
      <c r="A40" s="1"/>
      <c r="B40" s="41"/>
      <c r="C40" s="41"/>
      <c r="D40" s="41"/>
      <c r="E40" s="41"/>
      <c r="F40" s="42"/>
      <c r="G40" s="43"/>
      <c r="H40" s="41"/>
      <c r="I40" s="45"/>
      <c r="J40" s="49" t="s">
        <v>45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>
        <v>17100</v>
      </c>
      <c r="V40" s="83">
        <v>27180.7</v>
      </c>
      <c r="W40" s="84">
        <v>27180.7</v>
      </c>
      <c r="X40" s="82">
        <f>W40/U40*100</f>
        <v>158.9514619883041</v>
      </c>
      <c r="Y40" s="83">
        <f>W40/V40*100</f>
        <v>100</v>
      </c>
      <c r="Z40" s="1"/>
    </row>
    <row r="41" spans="1:26" ht="23.25">
      <c r="A41" s="1"/>
      <c r="B41" s="41"/>
      <c r="C41" s="41"/>
      <c r="D41" s="41"/>
      <c r="E41" s="41"/>
      <c r="F41" s="42"/>
      <c r="G41" s="43"/>
      <c r="H41" s="44"/>
      <c r="I41" s="45"/>
      <c r="J41" s="49" t="s">
        <v>46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/>
      <c r="V41" s="83"/>
      <c r="W41" s="84"/>
      <c r="X41" s="82"/>
      <c r="Y41" s="83"/>
      <c r="Z41" s="1"/>
    </row>
    <row r="42" spans="1:26" ht="23.25">
      <c r="A42" s="1"/>
      <c r="B42" s="41"/>
      <c r="C42" s="41"/>
      <c r="D42" s="41"/>
      <c r="E42" s="41"/>
      <c r="F42" s="42"/>
      <c r="G42" s="43"/>
      <c r="H42" s="41" t="s">
        <v>62</v>
      </c>
      <c r="I42" s="45"/>
      <c r="J42" s="49" t="s">
        <v>63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>
        <f>SUM(U43:U44)</f>
        <v>60</v>
      </c>
      <c r="V42" s="83">
        <f>SUM(V43:V44)</f>
        <v>65</v>
      </c>
      <c r="W42" s="84">
        <f>SUM(W43:W44)</f>
        <v>65</v>
      </c>
      <c r="X42" s="82">
        <f>W42/U42*100</f>
        <v>108.33333333333333</v>
      </c>
      <c r="Y42" s="83">
        <f>W42/V42*100</f>
        <v>100</v>
      </c>
      <c r="Z42" s="1"/>
    </row>
    <row r="43" spans="1:26" ht="23.25">
      <c r="A43" s="1"/>
      <c r="B43" s="41"/>
      <c r="C43" s="41"/>
      <c r="D43" s="41"/>
      <c r="E43" s="41"/>
      <c r="F43" s="42"/>
      <c r="G43" s="43"/>
      <c r="H43" s="44"/>
      <c r="I43" s="45"/>
      <c r="J43" s="49" t="s">
        <v>45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>
        <v>60</v>
      </c>
      <c r="V43" s="83">
        <v>65</v>
      </c>
      <c r="W43" s="84">
        <v>65</v>
      </c>
      <c r="X43" s="82">
        <f>W43/U43*100</f>
        <v>108.33333333333333</v>
      </c>
      <c r="Y43" s="83">
        <f>W43/V43*100</f>
        <v>100</v>
      </c>
      <c r="Z43" s="1"/>
    </row>
    <row r="44" spans="1:26" ht="23.25">
      <c r="A44" s="1"/>
      <c r="B44" s="41"/>
      <c r="C44" s="41"/>
      <c r="D44" s="41"/>
      <c r="E44" s="41"/>
      <c r="F44" s="42"/>
      <c r="G44" s="43"/>
      <c r="H44" s="41"/>
      <c r="I44" s="45"/>
      <c r="J44" s="49" t="s">
        <v>46</v>
      </c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/>
      <c r="V44" s="83"/>
      <c r="W44" s="84"/>
      <c r="X44" s="82"/>
      <c r="Y44" s="83"/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172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02" t="s">
        <v>37</v>
      </c>
      <c r="T52" s="104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06"/>
      <c r="T53" s="107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4" t="s">
        <v>43</v>
      </c>
      <c r="C55" s="44"/>
      <c r="D55" s="44" t="s">
        <v>47</v>
      </c>
      <c r="E55" s="44"/>
      <c r="F55" s="42" t="s">
        <v>49</v>
      </c>
      <c r="G55" s="43"/>
      <c r="H55" s="41" t="s">
        <v>64</v>
      </c>
      <c r="I55" s="45"/>
      <c r="J55" s="49" t="s">
        <v>65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>
        <f>SUM(U56:U57)</f>
        <v>300</v>
      </c>
      <c r="V55" s="83">
        <f>SUM(V56:V57)</f>
        <v>335</v>
      </c>
      <c r="W55" s="84">
        <f>SUM(W56:W57)</f>
        <v>335</v>
      </c>
      <c r="X55" s="82">
        <f>W55/U55*100</f>
        <v>111.66666666666667</v>
      </c>
      <c r="Y55" s="83">
        <f>W55/V55*100</f>
        <v>100</v>
      </c>
      <c r="Z55" s="1"/>
    </row>
    <row r="56" spans="1:26" ht="23.25">
      <c r="A56" s="1"/>
      <c r="B56" s="41"/>
      <c r="C56" s="41"/>
      <c r="D56" s="41"/>
      <c r="E56" s="41"/>
      <c r="F56" s="42"/>
      <c r="G56" s="43"/>
      <c r="H56" s="44"/>
      <c r="I56" s="45"/>
      <c r="J56" s="49" t="s">
        <v>45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v>300</v>
      </c>
      <c r="V56" s="83">
        <v>335</v>
      </c>
      <c r="W56" s="84">
        <v>335</v>
      </c>
      <c r="X56" s="82">
        <f>W56/U56*100</f>
        <v>111.66666666666667</v>
      </c>
      <c r="Y56" s="83">
        <f>W56/V56*100</f>
        <v>100</v>
      </c>
      <c r="Z56" s="1"/>
    </row>
    <row r="57" spans="1:26" ht="23.25">
      <c r="A57" s="1"/>
      <c r="B57" s="44"/>
      <c r="C57" s="44"/>
      <c r="D57" s="44"/>
      <c r="E57" s="44"/>
      <c r="F57" s="42"/>
      <c r="G57" s="43"/>
      <c r="H57" s="44"/>
      <c r="I57" s="45"/>
      <c r="J57" s="49" t="s">
        <v>46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/>
      <c r="V57" s="83"/>
      <c r="W57" s="84"/>
      <c r="X57" s="82"/>
      <c r="Y57" s="83"/>
      <c r="Z57" s="1"/>
    </row>
    <row r="58" spans="1:26" ht="23.25">
      <c r="A58" s="1"/>
      <c r="B58" s="44"/>
      <c r="C58" s="44"/>
      <c r="D58" s="44"/>
      <c r="E58" s="44"/>
      <c r="F58" s="42"/>
      <c r="G58" s="43"/>
      <c r="H58" s="44"/>
      <c r="I58" s="45"/>
      <c r="J58" s="49"/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/>
      <c r="V58" s="83"/>
      <c r="W58" s="84"/>
      <c r="X58" s="82"/>
      <c r="Y58" s="83"/>
      <c r="Z58" s="1"/>
    </row>
    <row r="59" spans="1:26" ht="23.25">
      <c r="A59" s="1"/>
      <c r="B59" s="44"/>
      <c r="C59" s="44"/>
      <c r="D59" s="44"/>
      <c r="E59" s="44"/>
      <c r="F59" s="51" t="s">
        <v>66</v>
      </c>
      <c r="G59" s="43"/>
      <c r="H59" s="44"/>
      <c r="I59" s="45"/>
      <c r="J59" s="49" t="s">
        <v>67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f>SUM(U60:U61)</f>
        <v>4666836</v>
      </c>
      <c r="V59" s="83">
        <f>SUM(V60:V61)</f>
        <v>5173121.000000001</v>
      </c>
      <c r="W59" s="84">
        <f>SUM(W60:W61)</f>
        <v>5163214.900000001</v>
      </c>
      <c r="X59" s="82">
        <f>W59/U59*100</f>
        <v>110.63630476836985</v>
      </c>
      <c r="Y59" s="83">
        <f>W59/V59*100</f>
        <v>99.80850824869553</v>
      </c>
      <c r="Z59" s="1"/>
    </row>
    <row r="60" spans="1:26" ht="23.25">
      <c r="A60" s="1"/>
      <c r="B60" s="44"/>
      <c r="C60" s="44"/>
      <c r="D60" s="44"/>
      <c r="E60" s="44"/>
      <c r="F60" s="42"/>
      <c r="G60" s="43"/>
      <c r="H60" s="44"/>
      <c r="I60" s="45"/>
      <c r="J60" s="49" t="s">
        <v>45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>
        <f aca="true" t="shared" si="5" ref="U60:W61">SUM(U64,U67,U70,U73,U76,U79,U82)</f>
        <v>4612236</v>
      </c>
      <c r="V60" s="83">
        <f t="shared" si="5"/>
        <v>5103489.600000001</v>
      </c>
      <c r="W60" s="84">
        <f t="shared" si="5"/>
        <v>5093583.500000001</v>
      </c>
      <c r="X60" s="82">
        <f>W60/U60*100</f>
        <v>110.43631548775909</v>
      </c>
      <c r="Y60" s="83">
        <f>W60/V60*100</f>
        <v>99.80589555820787</v>
      </c>
      <c r="Z60" s="1"/>
    </row>
    <row r="61" spans="1:26" ht="23.25">
      <c r="A61" s="1"/>
      <c r="B61" s="44"/>
      <c r="C61" s="44"/>
      <c r="D61" s="44"/>
      <c r="E61" s="44"/>
      <c r="F61" s="42"/>
      <c r="G61" s="43"/>
      <c r="H61" s="41"/>
      <c r="I61" s="45"/>
      <c r="J61" s="49" t="s">
        <v>46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>
        <f t="shared" si="5"/>
        <v>54600</v>
      </c>
      <c r="V61" s="83">
        <f t="shared" si="5"/>
        <v>69631.4</v>
      </c>
      <c r="W61" s="84">
        <f t="shared" si="5"/>
        <v>69631.4</v>
      </c>
      <c r="X61" s="82">
        <f>W61/U61*100</f>
        <v>127.53003663003662</v>
      </c>
      <c r="Y61" s="83">
        <f>W61/V61*100</f>
        <v>100</v>
      </c>
      <c r="Z61" s="1"/>
    </row>
    <row r="62" spans="1:26" ht="23.25">
      <c r="A62" s="1"/>
      <c r="B62" s="44"/>
      <c r="C62" s="44"/>
      <c r="D62" s="44"/>
      <c r="E62" s="44"/>
      <c r="F62" s="42"/>
      <c r="G62" s="43"/>
      <c r="H62" s="44"/>
      <c r="I62" s="45"/>
      <c r="J62" s="49"/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/>
      <c r="V62" s="83"/>
      <c r="W62" s="84"/>
      <c r="X62" s="82"/>
      <c r="Y62" s="83"/>
      <c r="Z62" s="1"/>
    </row>
    <row r="63" spans="1:26" ht="23.25">
      <c r="A63" s="1"/>
      <c r="B63" s="44"/>
      <c r="C63" s="44"/>
      <c r="D63" s="44"/>
      <c r="E63" s="44"/>
      <c r="F63" s="42"/>
      <c r="G63" s="43"/>
      <c r="H63" s="41" t="s">
        <v>68</v>
      </c>
      <c r="I63" s="45"/>
      <c r="J63" s="49" t="s">
        <v>69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>
        <f>SUM(U64:U65)</f>
        <v>4489821</v>
      </c>
      <c r="V63" s="83">
        <f>SUM(V64:V65)</f>
        <v>4910089.5</v>
      </c>
      <c r="W63" s="84">
        <f>SUM(W64:W65)</f>
        <v>4903037.6</v>
      </c>
      <c r="X63" s="82">
        <f aca="true" t="shared" si="6" ref="X63:X82">W63/U63*100</f>
        <v>109.203409222773</v>
      </c>
      <c r="Y63" s="83">
        <f aca="true" t="shared" si="7" ref="Y63:Y82">W63/V63*100</f>
        <v>99.85637940000889</v>
      </c>
      <c r="Z63" s="1"/>
    </row>
    <row r="64" spans="1:26" ht="23.25">
      <c r="A64" s="1"/>
      <c r="B64" s="44"/>
      <c r="C64" s="44"/>
      <c r="D64" s="44"/>
      <c r="E64" s="44"/>
      <c r="F64" s="42"/>
      <c r="G64" s="43"/>
      <c r="H64" s="44"/>
      <c r="I64" s="45"/>
      <c r="J64" s="49" t="s">
        <v>45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>
        <v>4444821</v>
      </c>
      <c r="V64" s="83">
        <v>4852190.9</v>
      </c>
      <c r="W64" s="84">
        <v>4845139</v>
      </c>
      <c r="X64" s="82">
        <f t="shared" si="6"/>
        <v>109.00639193344344</v>
      </c>
      <c r="Y64" s="83">
        <f t="shared" si="7"/>
        <v>99.85466565216961</v>
      </c>
      <c r="Z64" s="1"/>
    </row>
    <row r="65" spans="1:26" ht="23.25">
      <c r="A65" s="1"/>
      <c r="B65" s="44"/>
      <c r="C65" s="44"/>
      <c r="D65" s="44"/>
      <c r="E65" s="44"/>
      <c r="F65" s="42"/>
      <c r="G65" s="43"/>
      <c r="H65" s="44"/>
      <c r="I65" s="45"/>
      <c r="J65" s="49" t="s">
        <v>46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>
        <v>45000</v>
      </c>
      <c r="V65" s="83">
        <v>57898.6</v>
      </c>
      <c r="W65" s="84">
        <v>57898.6</v>
      </c>
      <c r="X65" s="82">
        <f t="shared" si="6"/>
        <v>128.66355555555555</v>
      </c>
      <c r="Y65" s="83">
        <f t="shared" si="7"/>
        <v>100</v>
      </c>
      <c r="Z65" s="1"/>
    </row>
    <row r="66" spans="1:26" ht="23.25">
      <c r="A66" s="1"/>
      <c r="B66" s="44"/>
      <c r="C66" s="44"/>
      <c r="D66" s="44"/>
      <c r="E66" s="44"/>
      <c r="F66" s="42"/>
      <c r="G66" s="43"/>
      <c r="H66" s="41" t="s">
        <v>70</v>
      </c>
      <c r="I66" s="45"/>
      <c r="J66" s="49" t="s">
        <v>71</v>
      </c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>
        <f>SUM(U67:U68)</f>
        <v>700</v>
      </c>
      <c r="V66" s="83">
        <f>SUM(V67:V68)</f>
        <v>765</v>
      </c>
      <c r="W66" s="84">
        <f>SUM(W67:W68)</f>
        <v>765</v>
      </c>
      <c r="X66" s="82">
        <f t="shared" si="6"/>
        <v>109.28571428571428</v>
      </c>
      <c r="Y66" s="83">
        <f t="shared" si="7"/>
        <v>100</v>
      </c>
      <c r="Z66" s="1"/>
    </row>
    <row r="67" spans="1:26" ht="23.25">
      <c r="A67" s="1"/>
      <c r="B67" s="44"/>
      <c r="C67" s="44"/>
      <c r="D67" s="44"/>
      <c r="E67" s="44"/>
      <c r="F67" s="51"/>
      <c r="G67" s="43"/>
      <c r="H67" s="44"/>
      <c r="I67" s="45"/>
      <c r="J67" s="49" t="s">
        <v>45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>
        <v>700</v>
      </c>
      <c r="V67" s="83">
        <v>765</v>
      </c>
      <c r="W67" s="84">
        <v>765</v>
      </c>
      <c r="X67" s="82">
        <f t="shared" si="6"/>
        <v>109.28571428571428</v>
      </c>
      <c r="Y67" s="83">
        <f t="shared" si="7"/>
        <v>100</v>
      </c>
      <c r="Z67" s="1"/>
    </row>
    <row r="68" spans="1:26" ht="23.25">
      <c r="A68" s="1"/>
      <c r="B68" s="44"/>
      <c r="C68" s="44"/>
      <c r="D68" s="44"/>
      <c r="E68" s="44"/>
      <c r="F68" s="42"/>
      <c r="G68" s="43"/>
      <c r="H68" s="44"/>
      <c r="I68" s="45"/>
      <c r="J68" s="49" t="s">
        <v>46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/>
      <c r="V68" s="83"/>
      <c r="W68" s="84"/>
      <c r="X68" s="82"/>
      <c r="Y68" s="83"/>
      <c r="Z68" s="1"/>
    </row>
    <row r="69" spans="1:26" ht="23.25">
      <c r="A69" s="1"/>
      <c r="B69" s="44"/>
      <c r="C69" s="44"/>
      <c r="D69" s="44"/>
      <c r="E69" s="44"/>
      <c r="F69" s="42"/>
      <c r="G69" s="43"/>
      <c r="H69" s="41" t="s">
        <v>72</v>
      </c>
      <c r="I69" s="45"/>
      <c r="J69" s="49" t="s">
        <v>73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>
        <f>SUM(U70:U71)</f>
        <v>27700</v>
      </c>
      <c r="V69" s="83">
        <f>SUM(V70:V71)</f>
        <v>32422.9</v>
      </c>
      <c r="W69" s="84">
        <f>SUM(W70:W71)</f>
        <v>32422.9</v>
      </c>
      <c r="X69" s="82">
        <f t="shared" si="6"/>
        <v>117.05018050541516</v>
      </c>
      <c r="Y69" s="83">
        <f t="shared" si="7"/>
        <v>100</v>
      </c>
      <c r="Z69" s="1"/>
    </row>
    <row r="70" spans="1:26" ht="23.25">
      <c r="A70" s="1"/>
      <c r="B70" s="44"/>
      <c r="C70" s="44"/>
      <c r="D70" s="44"/>
      <c r="E70" s="44"/>
      <c r="F70" s="42"/>
      <c r="G70" s="43"/>
      <c r="H70" s="41"/>
      <c r="I70" s="45"/>
      <c r="J70" s="49" t="s">
        <v>45</v>
      </c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>
        <v>27700</v>
      </c>
      <c r="V70" s="83">
        <v>32422.9</v>
      </c>
      <c r="W70" s="84">
        <v>32422.9</v>
      </c>
      <c r="X70" s="82">
        <f t="shared" si="6"/>
        <v>117.05018050541516</v>
      </c>
      <c r="Y70" s="83">
        <f t="shared" si="7"/>
        <v>100</v>
      </c>
      <c r="Z70" s="1"/>
    </row>
    <row r="71" spans="1:26" ht="23.25">
      <c r="A71" s="1"/>
      <c r="B71" s="44"/>
      <c r="C71" s="44"/>
      <c r="D71" s="44"/>
      <c r="E71" s="44"/>
      <c r="F71" s="42"/>
      <c r="G71" s="43"/>
      <c r="H71" s="44"/>
      <c r="I71" s="45"/>
      <c r="J71" s="49" t="s">
        <v>46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/>
      <c r="V71" s="83"/>
      <c r="W71" s="84"/>
      <c r="X71" s="82"/>
      <c r="Y71" s="83"/>
      <c r="Z71" s="1"/>
    </row>
    <row r="72" spans="1:26" ht="23.25">
      <c r="A72" s="1"/>
      <c r="B72" s="44"/>
      <c r="C72" s="44"/>
      <c r="D72" s="44"/>
      <c r="E72" s="44"/>
      <c r="F72" s="42"/>
      <c r="G72" s="43"/>
      <c r="H72" s="41" t="s">
        <v>74</v>
      </c>
      <c r="I72" s="45"/>
      <c r="J72" s="49" t="s">
        <v>75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>
        <f>SUM(U73:U74)</f>
        <v>16315</v>
      </c>
      <c r="V72" s="83">
        <f>SUM(V73:V74)</f>
        <v>17045.5</v>
      </c>
      <c r="W72" s="84">
        <f>SUM(W73:W74)</f>
        <v>14514.6</v>
      </c>
      <c r="X72" s="82">
        <f t="shared" si="6"/>
        <v>88.96475635917868</v>
      </c>
      <c r="Y72" s="83">
        <f t="shared" si="7"/>
        <v>85.1520929277522</v>
      </c>
      <c r="Z72" s="1"/>
    </row>
    <row r="73" spans="1:26" ht="23.25">
      <c r="A73" s="1"/>
      <c r="B73" s="44"/>
      <c r="C73" s="44"/>
      <c r="D73" s="44"/>
      <c r="E73" s="44"/>
      <c r="F73" s="42"/>
      <c r="G73" s="43"/>
      <c r="H73" s="44"/>
      <c r="I73" s="45"/>
      <c r="J73" s="49" t="s">
        <v>45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>
        <v>10815</v>
      </c>
      <c r="V73" s="83">
        <v>10900.6</v>
      </c>
      <c r="W73" s="84">
        <v>8369.7</v>
      </c>
      <c r="X73" s="82">
        <f t="shared" si="6"/>
        <v>77.38973647711512</v>
      </c>
      <c r="Y73" s="83">
        <f t="shared" si="7"/>
        <v>76.78201199933949</v>
      </c>
      <c r="Z73" s="1"/>
    </row>
    <row r="74" spans="1:26" ht="23.25">
      <c r="A74" s="1"/>
      <c r="B74" s="44"/>
      <c r="C74" s="44"/>
      <c r="D74" s="44"/>
      <c r="E74" s="44"/>
      <c r="F74" s="42"/>
      <c r="G74" s="43"/>
      <c r="H74" s="44"/>
      <c r="I74" s="45"/>
      <c r="J74" s="49" t="s">
        <v>46</v>
      </c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>
        <v>5500</v>
      </c>
      <c r="V74" s="83">
        <v>6144.9</v>
      </c>
      <c r="W74" s="84">
        <v>6144.9</v>
      </c>
      <c r="X74" s="82">
        <f t="shared" si="6"/>
        <v>111.72545454545453</v>
      </c>
      <c r="Y74" s="83">
        <f t="shared" si="7"/>
        <v>100</v>
      </c>
      <c r="Z74" s="1"/>
    </row>
    <row r="75" spans="1:26" ht="23.25">
      <c r="A75" s="1"/>
      <c r="B75" s="44"/>
      <c r="C75" s="44"/>
      <c r="D75" s="44"/>
      <c r="E75" s="44"/>
      <c r="F75" s="42"/>
      <c r="G75" s="43"/>
      <c r="H75" s="41" t="s">
        <v>76</v>
      </c>
      <c r="I75" s="45"/>
      <c r="J75" s="49" t="s">
        <v>77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>SUM(U76:U77)</f>
        <v>39350</v>
      </c>
      <c r="V75" s="83">
        <f>SUM(V76:V77)</f>
        <v>63320.2</v>
      </c>
      <c r="W75" s="84">
        <f>SUM(W76:W77)</f>
        <v>63320.2</v>
      </c>
      <c r="X75" s="82">
        <f t="shared" si="6"/>
        <v>160.91537484116898</v>
      </c>
      <c r="Y75" s="83">
        <f t="shared" si="7"/>
        <v>100</v>
      </c>
      <c r="Z75" s="1"/>
    </row>
    <row r="76" spans="1:26" ht="23.25">
      <c r="A76" s="1"/>
      <c r="B76" s="44"/>
      <c r="C76" s="44"/>
      <c r="D76" s="44"/>
      <c r="E76" s="44"/>
      <c r="F76" s="42"/>
      <c r="G76" s="43"/>
      <c r="H76" s="44"/>
      <c r="I76" s="45"/>
      <c r="J76" s="49" t="s">
        <v>45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>
        <v>39350</v>
      </c>
      <c r="V76" s="83">
        <v>63320.2</v>
      </c>
      <c r="W76" s="84">
        <v>63320.2</v>
      </c>
      <c r="X76" s="82">
        <f t="shared" si="6"/>
        <v>160.91537484116898</v>
      </c>
      <c r="Y76" s="83">
        <f t="shared" si="7"/>
        <v>100</v>
      </c>
      <c r="Z76" s="1"/>
    </row>
    <row r="77" spans="1:26" ht="23.25">
      <c r="A77" s="1"/>
      <c r="B77" s="44"/>
      <c r="C77" s="44"/>
      <c r="D77" s="44"/>
      <c r="E77" s="44"/>
      <c r="F77" s="42"/>
      <c r="G77" s="43"/>
      <c r="H77" s="44"/>
      <c r="I77" s="45"/>
      <c r="J77" s="49" t="s">
        <v>46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/>
      <c r="V77" s="83"/>
      <c r="W77" s="84"/>
      <c r="X77" s="82"/>
      <c r="Y77" s="83"/>
      <c r="Z77" s="1"/>
    </row>
    <row r="78" spans="1:26" ht="23.25">
      <c r="A78" s="1"/>
      <c r="B78" s="44"/>
      <c r="C78" s="44"/>
      <c r="D78" s="44"/>
      <c r="E78" s="44"/>
      <c r="F78" s="42"/>
      <c r="G78" s="43"/>
      <c r="H78" s="41" t="s">
        <v>78</v>
      </c>
      <c r="I78" s="45"/>
      <c r="J78" s="49" t="s">
        <v>79</v>
      </c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>
        <f>SUM(U79:U80)</f>
        <v>4190</v>
      </c>
      <c r="V78" s="83">
        <f>SUM(V79:V80)</f>
        <v>5687.9</v>
      </c>
      <c r="W78" s="84">
        <f>SUM(W79:W80)</f>
        <v>5687.9</v>
      </c>
      <c r="X78" s="82">
        <f t="shared" si="6"/>
        <v>135.74940334128877</v>
      </c>
      <c r="Y78" s="83">
        <f t="shared" si="7"/>
        <v>100</v>
      </c>
      <c r="Z78" s="1"/>
    </row>
    <row r="79" spans="1:26" ht="23.25">
      <c r="A79" s="1"/>
      <c r="B79" s="44"/>
      <c r="C79" s="44"/>
      <c r="D79" s="44"/>
      <c r="E79" s="44"/>
      <c r="F79" s="42"/>
      <c r="G79" s="43"/>
      <c r="H79" s="41"/>
      <c r="I79" s="45"/>
      <c r="J79" s="49" t="s">
        <v>45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v>90</v>
      </c>
      <c r="V79" s="83">
        <v>100</v>
      </c>
      <c r="W79" s="84">
        <v>100</v>
      </c>
      <c r="X79" s="82">
        <f t="shared" si="6"/>
        <v>111.11111111111111</v>
      </c>
      <c r="Y79" s="83">
        <f t="shared" si="7"/>
        <v>100</v>
      </c>
      <c r="Z79" s="1"/>
    </row>
    <row r="80" spans="1:26" ht="23.25">
      <c r="A80" s="1"/>
      <c r="B80" s="44"/>
      <c r="C80" s="44"/>
      <c r="D80" s="44"/>
      <c r="E80" s="44"/>
      <c r="F80" s="42"/>
      <c r="G80" s="43"/>
      <c r="H80" s="44"/>
      <c r="I80" s="45"/>
      <c r="J80" s="49" t="s">
        <v>46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>
        <v>4100</v>
      </c>
      <c r="V80" s="83">
        <v>5587.9</v>
      </c>
      <c r="W80" s="84">
        <v>5587.9</v>
      </c>
      <c r="X80" s="82">
        <f t="shared" si="6"/>
        <v>136.29024390243902</v>
      </c>
      <c r="Y80" s="83">
        <f t="shared" si="7"/>
        <v>100</v>
      </c>
      <c r="Z80" s="1"/>
    </row>
    <row r="81" spans="1:26" ht="23.25">
      <c r="A81" s="1"/>
      <c r="B81" s="44"/>
      <c r="C81" s="44"/>
      <c r="D81" s="44"/>
      <c r="E81" s="44"/>
      <c r="F81" s="42"/>
      <c r="G81" s="43"/>
      <c r="H81" s="41" t="s">
        <v>80</v>
      </c>
      <c r="I81" s="45"/>
      <c r="J81" s="49" t="s">
        <v>81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>
        <f>SUM(U82:U83)</f>
        <v>88760</v>
      </c>
      <c r="V81" s="83">
        <f>SUM(V82:V83)</f>
        <v>143790</v>
      </c>
      <c r="W81" s="84">
        <f>SUM(W82:W83)</f>
        <v>143466.7</v>
      </c>
      <c r="X81" s="82">
        <f t="shared" si="6"/>
        <v>161.63440739071655</v>
      </c>
      <c r="Y81" s="83">
        <f t="shared" si="7"/>
        <v>99.77515821684402</v>
      </c>
      <c r="Z81" s="1"/>
    </row>
    <row r="82" spans="1:26" ht="23.25">
      <c r="A82" s="1"/>
      <c r="B82" s="44"/>
      <c r="C82" s="44"/>
      <c r="D82" s="44"/>
      <c r="E82" s="44"/>
      <c r="F82" s="42"/>
      <c r="G82" s="43"/>
      <c r="H82" s="44"/>
      <c r="I82" s="45"/>
      <c r="J82" s="49" t="s">
        <v>45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>
        <v>88760</v>
      </c>
      <c r="V82" s="83">
        <v>143790</v>
      </c>
      <c r="W82" s="84">
        <v>143466.7</v>
      </c>
      <c r="X82" s="82">
        <f t="shared" si="6"/>
        <v>161.63440739071655</v>
      </c>
      <c r="Y82" s="83">
        <f t="shared" si="7"/>
        <v>99.77515821684402</v>
      </c>
      <c r="Z82" s="1"/>
    </row>
    <row r="83" spans="1:26" ht="23.25">
      <c r="A83" s="1"/>
      <c r="B83" s="44"/>
      <c r="C83" s="44"/>
      <c r="D83" s="44"/>
      <c r="E83" s="44"/>
      <c r="F83" s="42"/>
      <c r="G83" s="43"/>
      <c r="H83" s="41"/>
      <c r="I83" s="45"/>
      <c r="J83" s="49" t="s">
        <v>46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4"/>
      <c r="C84" s="44"/>
      <c r="D84" s="44"/>
      <c r="E84" s="44"/>
      <c r="F84" s="42"/>
      <c r="G84" s="43"/>
      <c r="H84" s="44"/>
      <c r="I84" s="45"/>
      <c r="J84" s="49"/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/>
      <c r="V84" s="83"/>
      <c r="W84" s="84"/>
      <c r="X84" s="82"/>
      <c r="Y84" s="83"/>
      <c r="Z84" s="1"/>
    </row>
    <row r="85" spans="1:26" ht="23.25">
      <c r="A85" s="1"/>
      <c r="B85" s="44"/>
      <c r="C85" s="44"/>
      <c r="D85" s="44"/>
      <c r="E85" s="44"/>
      <c r="F85" s="42" t="s">
        <v>82</v>
      </c>
      <c r="G85" s="43"/>
      <c r="H85" s="44"/>
      <c r="I85" s="45"/>
      <c r="J85" s="49" t="s">
        <v>83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/>
      <c r="V85" s="83"/>
      <c r="W85" s="84"/>
      <c r="X85" s="82"/>
      <c r="Y85" s="83"/>
      <c r="Z85" s="1"/>
    </row>
    <row r="86" spans="1:26" ht="23.25">
      <c r="A86" s="1"/>
      <c r="B86" s="44"/>
      <c r="C86" s="44"/>
      <c r="D86" s="44"/>
      <c r="E86" s="44"/>
      <c r="F86" s="51"/>
      <c r="G86" s="43"/>
      <c r="H86" s="44"/>
      <c r="I86" s="45"/>
      <c r="J86" s="49" t="s">
        <v>84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>
        <f>SUM(U87:U88)</f>
        <v>3555</v>
      </c>
      <c r="V86" s="83">
        <f>SUM(V87:V88)</f>
        <v>64267.5</v>
      </c>
      <c r="W86" s="84">
        <f>SUM(W87:W88)</f>
        <v>64267.5</v>
      </c>
      <c r="X86" s="82">
        <f>W86/U86*100</f>
        <v>1807.8059071729956</v>
      </c>
      <c r="Y86" s="83">
        <f>W86/V86*100</f>
        <v>100</v>
      </c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4"/>
      <c r="I87" s="45"/>
      <c r="J87" s="49" t="s">
        <v>45</v>
      </c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>
        <f>SUM(U106,U114,U122)</f>
        <v>3555</v>
      </c>
      <c r="V87" s="83">
        <v>64267.5</v>
      </c>
      <c r="W87" s="84">
        <v>64267.5</v>
      </c>
      <c r="X87" s="82">
        <f>W87/U87*100</f>
        <v>1807.8059071729956</v>
      </c>
      <c r="Y87" s="83">
        <f>W87/V87*100</f>
        <v>100</v>
      </c>
      <c r="Z87" s="1"/>
    </row>
    <row r="88" spans="1:26" ht="23.25">
      <c r="A88" s="1"/>
      <c r="B88" s="44"/>
      <c r="C88" s="44"/>
      <c r="D88" s="44"/>
      <c r="E88" s="44"/>
      <c r="F88" s="51"/>
      <c r="G88" s="43"/>
      <c r="H88" s="44"/>
      <c r="I88" s="45"/>
      <c r="J88" s="49" t="s">
        <v>46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>
        <f>SUM(U107,U115,U123)</f>
        <v>0</v>
      </c>
      <c r="V88" s="83">
        <f>SUM(V107,V115,V123)</f>
        <v>0</v>
      </c>
      <c r="W88" s="84">
        <f>SUM(W107,W115,W123)</f>
        <v>0</v>
      </c>
      <c r="X88" s="82"/>
      <c r="Y88" s="83"/>
      <c r="Z88" s="1"/>
    </row>
    <row r="89" spans="1:26" ht="23.25">
      <c r="A89" s="1"/>
      <c r="B89" s="44"/>
      <c r="C89" s="44"/>
      <c r="D89" s="44"/>
      <c r="E89" s="44"/>
      <c r="F89" s="51"/>
      <c r="G89" s="43"/>
      <c r="H89" s="44"/>
      <c r="I89" s="45"/>
      <c r="J89" s="49"/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/>
      <c r="V89" s="83"/>
      <c r="W89" s="84"/>
      <c r="X89" s="82"/>
      <c r="Y89" s="83"/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173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30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28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33</v>
      </c>
      <c r="O94" s="63"/>
      <c r="P94" s="63"/>
      <c r="Q94" s="63"/>
      <c r="R94" s="64"/>
      <c r="S94" s="8" t="s">
        <v>21</v>
      </c>
      <c r="T94" s="8"/>
      <c r="U94" s="14" t="s">
        <v>2</v>
      </c>
      <c r="V94" s="15"/>
      <c r="W94" s="15"/>
      <c r="X94" s="15"/>
      <c r="Y94" s="16"/>
      <c r="Z94" s="1"/>
    </row>
    <row r="95" spans="1:26" ht="23.25">
      <c r="A95" s="1"/>
      <c r="B95" s="20" t="s">
        <v>29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22</v>
      </c>
      <c r="M95" s="23" t="s">
        <v>31</v>
      </c>
      <c r="N95" s="65"/>
      <c r="O95" s="17"/>
      <c r="P95" s="66"/>
      <c r="Q95" s="23" t="s">
        <v>3</v>
      </c>
      <c r="R95" s="16"/>
      <c r="S95" s="15" t="s">
        <v>23</v>
      </c>
      <c r="T95" s="15"/>
      <c r="U95" s="20" t="s">
        <v>20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24</v>
      </c>
      <c r="M96" s="31" t="s">
        <v>24</v>
      </c>
      <c r="N96" s="29" t="s">
        <v>6</v>
      </c>
      <c r="O96" s="68" t="s">
        <v>7</v>
      </c>
      <c r="P96" s="29" t="s">
        <v>8</v>
      </c>
      <c r="Q96" s="20" t="s">
        <v>41</v>
      </c>
      <c r="R96" s="22"/>
      <c r="S96" s="27" t="s">
        <v>25</v>
      </c>
      <c r="T96" s="15"/>
      <c r="U96" s="24"/>
      <c r="V96" s="25"/>
      <c r="W96" s="1"/>
      <c r="X96" s="14" t="s">
        <v>3</v>
      </c>
      <c r="Y96" s="16"/>
      <c r="Z96" s="1"/>
    </row>
    <row r="97" spans="1:26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8" t="s">
        <v>18</v>
      </c>
      <c r="G97" s="2" t="s">
        <v>5</v>
      </c>
      <c r="H97" s="14" t="s">
        <v>19</v>
      </c>
      <c r="I97" s="24"/>
      <c r="J97" s="1"/>
      <c r="K97" s="18"/>
      <c r="L97" s="26" t="s">
        <v>26</v>
      </c>
      <c r="M97" s="29" t="s">
        <v>32</v>
      </c>
      <c r="N97" s="29"/>
      <c r="O97" s="29"/>
      <c r="P97" s="29"/>
      <c r="Q97" s="26" t="s">
        <v>34</v>
      </c>
      <c r="R97" s="30" t="s">
        <v>34</v>
      </c>
      <c r="S97" s="102" t="s">
        <v>37</v>
      </c>
      <c r="T97" s="104" t="s">
        <v>38</v>
      </c>
      <c r="U97" s="31" t="s">
        <v>6</v>
      </c>
      <c r="V97" s="29" t="s">
        <v>9</v>
      </c>
      <c r="W97" s="26" t="s">
        <v>10</v>
      </c>
      <c r="X97" s="14" t="s">
        <v>11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35</v>
      </c>
      <c r="R98" s="38" t="s">
        <v>36</v>
      </c>
      <c r="S98" s="103"/>
      <c r="T98" s="105"/>
      <c r="U98" s="32"/>
      <c r="V98" s="33"/>
      <c r="W98" s="34"/>
      <c r="X98" s="39" t="s">
        <v>39</v>
      </c>
      <c r="Y98" s="40" t="s">
        <v>40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4" t="s">
        <v>43</v>
      </c>
      <c r="C100" s="44"/>
      <c r="D100" s="44" t="s">
        <v>47</v>
      </c>
      <c r="E100" s="44"/>
      <c r="F100" s="42" t="s">
        <v>82</v>
      </c>
      <c r="G100" s="43"/>
      <c r="H100" s="44"/>
      <c r="I100" s="45"/>
      <c r="J100" s="49" t="s">
        <v>85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/>
      <c r="V100" s="83"/>
      <c r="W100" s="84"/>
      <c r="X100" s="82"/>
      <c r="Y100" s="83"/>
      <c r="Z100" s="1"/>
    </row>
    <row r="101" spans="1:26" ht="23.25">
      <c r="A101" s="1"/>
      <c r="B101" s="41"/>
      <c r="C101" s="41"/>
      <c r="D101" s="41"/>
      <c r="E101" s="41"/>
      <c r="F101" s="42"/>
      <c r="G101" s="43"/>
      <c r="H101" s="44"/>
      <c r="I101" s="45"/>
      <c r="J101" s="49" t="s">
        <v>86</v>
      </c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/>
      <c r="V101" s="83"/>
      <c r="W101" s="84"/>
      <c r="X101" s="82"/>
      <c r="Y101" s="83"/>
      <c r="Z101" s="1"/>
    </row>
    <row r="102" spans="1:26" ht="23.25">
      <c r="A102" s="1"/>
      <c r="B102" s="44"/>
      <c r="C102" s="44"/>
      <c r="D102" s="44"/>
      <c r="E102" s="44"/>
      <c r="F102" s="42"/>
      <c r="G102" s="43"/>
      <c r="H102" s="44"/>
      <c r="I102" s="45"/>
      <c r="J102" s="49" t="s">
        <v>87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/>
      <c r="V102" s="83"/>
      <c r="W102" s="84"/>
      <c r="X102" s="82"/>
      <c r="Y102" s="83"/>
      <c r="Z102" s="1"/>
    </row>
    <row r="103" spans="1:26" ht="23.25">
      <c r="A103" s="1"/>
      <c r="B103" s="44"/>
      <c r="C103" s="44"/>
      <c r="D103" s="44"/>
      <c r="E103" s="44"/>
      <c r="F103" s="42"/>
      <c r="G103" s="43"/>
      <c r="H103" s="44"/>
      <c r="I103" s="45"/>
      <c r="J103" s="49" t="s">
        <v>88</v>
      </c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/>
      <c r="V103" s="83"/>
      <c r="W103" s="84"/>
      <c r="X103" s="82"/>
      <c r="Y103" s="83"/>
      <c r="Z103" s="1"/>
    </row>
    <row r="104" spans="1:26" ht="23.25">
      <c r="A104" s="1"/>
      <c r="B104" s="44"/>
      <c r="C104" s="44"/>
      <c r="D104" s="44"/>
      <c r="E104" s="44"/>
      <c r="F104" s="51"/>
      <c r="G104" s="43"/>
      <c r="H104" s="44"/>
      <c r="I104" s="45"/>
      <c r="J104" s="49" t="s">
        <v>89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/>
      <c r="V104" s="83"/>
      <c r="W104" s="84"/>
      <c r="X104" s="82"/>
      <c r="Y104" s="83"/>
      <c r="Z104" s="1"/>
    </row>
    <row r="105" spans="1:26" ht="23.25">
      <c r="A105" s="1"/>
      <c r="B105" s="44"/>
      <c r="C105" s="44"/>
      <c r="D105" s="44"/>
      <c r="E105" s="44"/>
      <c r="F105" s="42"/>
      <c r="G105" s="43"/>
      <c r="H105" s="44"/>
      <c r="I105" s="45"/>
      <c r="J105" s="49" t="s">
        <v>90</v>
      </c>
      <c r="K105" s="50"/>
      <c r="L105" s="43" t="s">
        <v>91</v>
      </c>
      <c r="M105" s="71">
        <v>17</v>
      </c>
      <c r="N105" s="72">
        <v>9</v>
      </c>
      <c r="O105" s="73">
        <v>18</v>
      </c>
      <c r="P105" s="71">
        <v>18</v>
      </c>
      <c r="Q105" s="79">
        <f>P105/N105*100</f>
        <v>200</v>
      </c>
      <c r="R105" s="80">
        <f>P105/O105*100</f>
        <v>100</v>
      </c>
      <c r="S105" s="79">
        <f>N105/M105*100</f>
        <v>52.94117647058824</v>
      </c>
      <c r="T105" s="81">
        <f>P105/M105*100</f>
        <v>105.88235294117648</v>
      </c>
      <c r="U105" s="82">
        <f>SUM(U106:U107)</f>
        <v>1242</v>
      </c>
      <c r="V105" s="83">
        <f>SUM(V106:V107)</f>
        <v>248.3</v>
      </c>
      <c r="W105" s="84">
        <f>SUM(W106:W107)</f>
        <v>1248.3</v>
      </c>
      <c r="X105" s="82">
        <f>W105/U105*100</f>
        <v>100.5072463768116</v>
      </c>
      <c r="Y105" s="83">
        <f>W105/V105*100</f>
        <v>502.73862263391055</v>
      </c>
      <c r="Z105" s="1"/>
    </row>
    <row r="106" spans="1:26" ht="23.25">
      <c r="A106" s="1"/>
      <c r="B106" s="44"/>
      <c r="C106" s="44"/>
      <c r="D106" s="44"/>
      <c r="E106" s="44"/>
      <c r="F106" s="42"/>
      <c r="G106" s="43"/>
      <c r="H106" s="41"/>
      <c r="I106" s="45"/>
      <c r="J106" s="49" t="s">
        <v>45</v>
      </c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>
        <v>1242</v>
      </c>
      <c r="V106" s="83">
        <v>248.3</v>
      </c>
      <c r="W106" s="84">
        <v>1248.3</v>
      </c>
      <c r="X106" s="82">
        <f>W106/U106*100</f>
        <v>100.5072463768116</v>
      </c>
      <c r="Y106" s="83">
        <f>W106/V106*100</f>
        <v>502.73862263391055</v>
      </c>
      <c r="Z106" s="1"/>
    </row>
    <row r="107" spans="1:26" ht="23.25">
      <c r="A107" s="1"/>
      <c r="B107" s="44"/>
      <c r="C107" s="44"/>
      <c r="D107" s="44"/>
      <c r="E107" s="44"/>
      <c r="F107" s="42"/>
      <c r="G107" s="43"/>
      <c r="H107" s="44"/>
      <c r="I107" s="45"/>
      <c r="J107" s="49" t="s">
        <v>46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/>
      <c r="V107" s="83"/>
      <c r="W107" s="84"/>
      <c r="X107" s="82"/>
      <c r="Y107" s="83"/>
      <c r="Z107" s="1"/>
    </row>
    <row r="108" spans="1:26" ht="23.25">
      <c r="A108" s="1"/>
      <c r="B108" s="44"/>
      <c r="C108" s="44"/>
      <c r="D108" s="44"/>
      <c r="E108" s="44"/>
      <c r="F108" s="42"/>
      <c r="G108" s="43"/>
      <c r="H108" s="44"/>
      <c r="I108" s="45"/>
      <c r="J108" s="49" t="s">
        <v>92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/>
      <c r="V108" s="83"/>
      <c r="W108" s="84"/>
      <c r="X108" s="82"/>
      <c r="Y108" s="83"/>
      <c r="Z108" s="1"/>
    </row>
    <row r="109" spans="1:26" ht="23.25">
      <c r="A109" s="1"/>
      <c r="B109" s="44"/>
      <c r="C109" s="44"/>
      <c r="D109" s="44"/>
      <c r="E109" s="44"/>
      <c r="F109" s="42"/>
      <c r="G109" s="43"/>
      <c r="H109" s="44"/>
      <c r="I109" s="45"/>
      <c r="J109" s="49" t="s">
        <v>93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/>
      <c r="V109" s="83"/>
      <c r="W109" s="84"/>
      <c r="X109" s="82"/>
      <c r="Y109" s="83"/>
      <c r="Z109" s="1"/>
    </row>
    <row r="110" spans="1:26" ht="23.25">
      <c r="A110" s="1"/>
      <c r="B110" s="44"/>
      <c r="C110" s="44"/>
      <c r="D110" s="44"/>
      <c r="E110" s="44"/>
      <c r="F110" s="42"/>
      <c r="G110" s="43"/>
      <c r="H110" s="44"/>
      <c r="I110" s="45"/>
      <c r="J110" s="49" t="s">
        <v>94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/>
      <c r="V110" s="83"/>
      <c r="W110" s="84"/>
      <c r="X110" s="82"/>
      <c r="Y110" s="83"/>
      <c r="Z110" s="1"/>
    </row>
    <row r="111" spans="1:26" ht="23.25">
      <c r="A111" s="1"/>
      <c r="B111" s="44"/>
      <c r="C111" s="44"/>
      <c r="D111" s="44"/>
      <c r="E111" s="44"/>
      <c r="F111" s="42"/>
      <c r="G111" s="43"/>
      <c r="H111" s="44"/>
      <c r="I111" s="45"/>
      <c r="J111" s="49" t="s">
        <v>95</v>
      </c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4"/>
      <c r="C112" s="44"/>
      <c r="D112" s="44"/>
      <c r="E112" s="44"/>
      <c r="F112" s="51"/>
      <c r="G112" s="43"/>
      <c r="H112" s="44"/>
      <c r="I112" s="45"/>
      <c r="J112" s="49" t="s">
        <v>96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/>
      <c r="V112" s="83"/>
      <c r="W112" s="84"/>
      <c r="X112" s="82"/>
      <c r="Y112" s="83"/>
      <c r="Z112" s="1"/>
    </row>
    <row r="113" spans="1:26" ht="23.25">
      <c r="A113" s="1"/>
      <c r="B113" s="44"/>
      <c r="C113" s="44"/>
      <c r="D113" s="44"/>
      <c r="E113" s="44"/>
      <c r="F113" s="42"/>
      <c r="G113" s="43"/>
      <c r="H113" s="44"/>
      <c r="I113" s="45"/>
      <c r="J113" s="49" t="s">
        <v>90</v>
      </c>
      <c r="K113" s="50"/>
      <c r="L113" s="43" t="s">
        <v>97</v>
      </c>
      <c r="M113" s="71">
        <v>5</v>
      </c>
      <c r="N113" s="72">
        <v>3</v>
      </c>
      <c r="O113" s="73">
        <v>3</v>
      </c>
      <c r="P113" s="71">
        <v>3</v>
      </c>
      <c r="Q113" s="79">
        <f>P113/N113*100</f>
        <v>100</v>
      </c>
      <c r="R113" s="80">
        <f>P113/O113*100</f>
        <v>100</v>
      </c>
      <c r="S113" s="79">
        <f>N113/M113*100</f>
        <v>60</v>
      </c>
      <c r="T113" s="81">
        <f>P113/M113*100</f>
        <v>60</v>
      </c>
      <c r="U113" s="82">
        <f>SUM(U114:U115)</f>
        <v>1863</v>
      </c>
      <c r="V113" s="83">
        <f>SUM(V114:V115)</f>
        <v>1872.4</v>
      </c>
      <c r="W113" s="84">
        <f>SUM(W114:W115)</f>
        <v>1872.4</v>
      </c>
      <c r="X113" s="82">
        <f>W113/U113*100</f>
        <v>100.50456253354805</v>
      </c>
      <c r="Y113" s="83">
        <f>W113/V113*100</f>
        <v>100</v>
      </c>
      <c r="Z113" s="1"/>
    </row>
    <row r="114" spans="1:26" ht="23.25">
      <c r="A114" s="1"/>
      <c r="B114" s="44"/>
      <c r="C114" s="44"/>
      <c r="D114" s="44"/>
      <c r="E114" s="44"/>
      <c r="F114" s="42"/>
      <c r="G114" s="43"/>
      <c r="H114" s="41"/>
      <c r="I114" s="45"/>
      <c r="J114" s="49" t="s">
        <v>45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>
        <v>1863</v>
      </c>
      <c r="V114" s="83">
        <v>1872.4</v>
      </c>
      <c r="W114" s="84">
        <v>1872.4</v>
      </c>
      <c r="X114" s="82">
        <f>W114/U114*100</f>
        <v>100.50456253354805</v>
      </c>
      <c r="Y114" s="83">
        <f>W114/V114*100</f>
        <v>100</v>
      </c>
      <c r="Z114" s="1"/>
    </row>
    <row r="115" spans="1:26" ht="23.25">
      <c r="A115" s="1"/>
      <c r="B115" s="44"/>
      <c r="C115" s="44"/>
      <c r="D115" s="44"/>
      <c r="E115" s="44"/>
      <c r="F115" s="42"/>
      <c r="G115" s="43"/>
      <c r="H115" s="41"/>
      <c r="I115" s="45"/>
      <c r="J115" s="49" t="s">
        <v>46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/>
      <c r="V115" s="83"/>
      <c r="W115" s="84"/>
      <c r="X115" s="82"/>
      <c r="Y115" s="83"/>
      <c r="Z115" s="1"/>
    </row>
    <row r="116" spans="1:26" ht="23.25">
      <c r="A116" s="1"/>
      <c r="B116" s="44"/>
      <c r="C116" s="44"/>
      <c r="D116" s="44"/>
      <c r="E116" s="44"/>
      <c r="F116" s="42"/>
      <c r="G116" s="43"/>
      <c r="H116" s="44"/>
      <c r="I116" s="45"/>
      <c r="J116" s="49" t="s">
        <v>98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/>
      <c r="V116" s="83"/>
      <c r="W116" s="84"/>
      <c r="X116" s="82"/>
      <c r="Y116" s="83"/>
      <c r="Z116" s="1"/>
    </row>
    <row r="117" spans="1:26" ht="23.25">
      <c r="A117" s="1"/>
      <c r="B117" s="44"/>
      <c r="C117" s="44"/>
      <c r="D117" s="44"/>
      <c r="E117" s="44"/>
      <c r="F117" s="42"/>
      <c r="G117" s="43"/>
      <c r="H117" s="44"/>
      <c r="I117" s="45"/>
      <c r="J117" s="49" t="s">
        <v>99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/>
      <c r="V117" s="83"/>
      <c r="W117" s="84"/>
      <c r="X117" s="82"/>
      <c r="Y117" s="83"/>
      <c r="Z117" s="1"/>
    </row>
    <row r="118" spans="1:26" ht="23.25">
      <c r="A118" s="1"/>
      <c r="B118" s="44"/>
      <c r="C118" s="44"/>
      <c r="D118" s="44"/>
      <c r="E118" s="44"/>
      <c r="F118" s="42"/>
      <c r="G118" s="43"/>
      <c r="H118" s="44"/>
      <c r="I118" s="45"/>
      <c r="J118" s="49" t="s">
        <v>100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/>
      <c r="V118" s="83"/>
      <c r="W118" s="84"/>
      <c r="X118" s="82"/>
      <c r="Y118" s="83"/>
      <c r="Z118" s="1"/>
    </row>
    <row r="119" spans="1:26" ht="23.25">
      <c r="A119" s="1"/>
      <c r="B119" s="44"/>
      <c r="C119" s="44"/>
      <c r="D119" s="44"/>
      <c r="E119" s="44"/>
      <c r="F119" s="42"/>
      <c r="G119" s="43"/>
      <c r="H119" s="44"/>
      <c r="I119" s="45"/>
      <c r="J119" s="49" t="s">
        <v>101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/>
      <c r="V119" s="83"/>
      <c r="W119" s="84"/>
      <c r="X119" s="82"/>
      <c r="Y119" s="83"/>
      <c r="Z119" s="1"/>
    </row>
    <row r="120" spans="1:26" ht="23.25">
      <c r="A120" s="1"/>
      <c r="B120" s="44"/>
      <c r="C120" s="44"/>
      <c r="D120" s="44"/>
      <c r="E120" s="44"/>
      <c r="F120" s="42"/>
      <c r="G120" s="43"/>
      <c r="H120" s="44"/>
      <c r="I120" s="45"/>
      <c r="J120" s="49" t="s">
        <v>102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/>
      <c r="V120" s="83"/>
      <c r="W120" s="84"/>
      <c r="X120" s="82"/>
      <c r="Y120" s="83"/>
      <c r="Z120" s="1"/>
    </row>
    <row r="121" spans="1:26" ht="23.25">
      <c r="A121" s="1"/>
      <c r="B121" s="44"/>
      <c r="C121" s="44"/>
      <c r="D121" s="44"/>
      <c r="E121" s="44"/>
      <c r="F121" s="42"/>
      <c r="G121" s="43"/>
      <c r="H121" s="44"/>
      <c r="I121" s="45"/>
      <c r="J121" s="49" t="s">
        <v>103</v>
      </c>
      <c r="K121" s="50"/>
      <c r="L121" s="43" t="s">
        <v>104</v>
      </c>
      <c r="M121" s="71">
        <v>4500</v>
      </c>
      <c r="N121" s="72">
        <v>4500</v>
      </c>
      <c r="O121" s="73">
        <v>4500</v>
      </c>
      <c r="P121" s="71">
        <v>4500</v>
      </c>
      <c r="Q121" s="79">
        <f>P121/N121*100</f>
        <v>100</v>
      </c>
      <c r="R121" s="80">
        <f>P121/O121*100</f>
        <v>100</v>
      </c>
      <c r="S121" s="79">
        <f>N121/M121*100</f>
        <v>100</v>
      </c>
      <c r="T121" s="81">
        <f>P121/M121*100</f>
        <v>100</v>
      </c>
      <c r="U121" s="82">
        <f>SUM(U122:U123)</f>
        <v>450</v>
      </c>
      <c r="V121" s="83">
        <f>SUM(V122:V123)</f>
        <v>535.1</v>
      </c>
      <c r="W121" s="84">
        <f>SUM(W122:W123)</f>
        <v>535.1</v>
      </c>
      <c r="X121" s="82">
        <f>W121/U121*100</f>
        <v>118.91111111111113</v>
      </c>
      <c r="Y121" s="83">
        <f>W121/V121*100</f>
        <v>100</v>
      </c>
      <c r="Z121" s="1"/>
    </row>
    <row r="122" spans="1:26" ht="23.25">
      <c r="A122" s="1"/>
      <c r="B122" s="44"/>
      <c r="C122" s="44"/>
      <c r="D122" s="44"/>
      <c r="E122" s="44"/>
      <c r="F122" s="42"/>
      <c r="G122" s="43"/>
      <c r="H122" s="44"/>
      <c r="I122" s="45"/>
      <c r="J122" s="49" t="s">
        <v>45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>
        <v>450</v>
      </c>
      <c r="V122" s="83">
        <v>535.1</v>
      </c>
      <c r="W122" s="84">
        <v>535.1</v>
      </c>
      <c r="X122" s="82">
        <f>W122/U122*100</f>
        <v>118.91111111111113</v>
      </c>
      <c r="Y122" s="83">
        <f>W122/V122*100</f>
        <v>100</v>
      </c>
      <c r="Z122" s="1"/>
    </row>
    <row r="123" spans="1:26" ht="23.25">
      <c r="A123" s="1"/>
      <c r="B123" s="44"/>
      <c r="C123" s="44"/>
      <c r="D123" s="44"/>
      <c r="E123" s="44"/>
      <c r="F123" s="42"/>
      <c r="G123" s="43"/>
      <c r="H123" s="44"/>
      <c r="I123" s="45"/>
      <c r="J123" s="49" t="s">
        <v>46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/>
      <c r="V123" s="83"/>
      <c r="W123" s="84"/>
      <c r="X123" s="82"/>
      <c r="Y123" s="83"/>
      <c r="Z123" s="1"/>
    </row>
    <row r="124" spans="1:26" ht="23.25">
      <c r="A124" s="1"/>
      <c r="B124" s="44"/>
      <c r="C124" s="44"/>
      <c r="D124" s="44"/>
      <c r="E124" s="44"/>
      <c r="F124" s="42"/>
      <c r="G124" s="43"/>
      <c r="H124" s="41"/>
      <c r="I124" s="45"/>
      <c r="J124" s="49"/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/>
      <c r="V124" s="83"/>
      <c r="W124" s="84"/>
      <c r="X124" s="82"/>
      <c r="Y124" s="83"/>
      <c r="Z124" s="1"/>
    </row>
    <row r="125" spans="1:26" ht="23.25">
      <c r="A125" s="1"/>
      <c r="B125" s="44"/>
      <c r="C125" s="44"/>
      <c r="D125" s="44"/>
      <c r="E125" s="44"/>
      <c r="F125" s="42"/>
      <c r="G125" s="43"/>
      <c r="H125" s="41" t="s">
        <v>105</v>
      </c>
      <c r="I125" s="45"/>
      <c r="J125" s="49" t="s">
        <v>106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>
        <f>SUM(U126:U127)</f>
        <v>3555</v>
      </c>
      <c r="V125" s="83">
        <f>SUM(V126:V127)</f>
        <v>64267.5</v>
      </c>
      <c r="W125" s="84">
        <f>SUM(W126:W127)</f>
        <v>64267.5</v>
      </c>
      <c r="X125" s="82">
        <f>W125/U125*100</f>
        <v>1807.8059071729956</v>
      </c>
      <c r="Y125" s="83">
        <f>W125/V125*100</f>
        <v>100</v>
      </c>
      <c r="Z125" s="1"/>
    </row>
    <row r="126" spans="1:26" ht="23.25">
      <c r="A126" s="1"/>
      <c r="B126" s="44"/>
      <c r="C126" s="44"/>
      <c r="D126" s="44"/>
      <c r="E126" s="44"/>
      <c r="F126" s="42"/>
      <c r="G126" s="43"/>
      <c r="H126" s="41"/>
      <c r="I126" s="45"/>
      <c r="J126" s="49" t="s">
        <v>45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>
        <f>SUM(U87)</f>
        <v>3555</v>
      </c>
      <c r="V126" s="83">
        <v>64267.5</v>
      </c>
      <c r="W126" s="84">
        <v>64267.5</v>
      </c>
      <c r="X126" s="82">
        <f>W126/U126*100</f>
        <v>1807.8059071729956</v>
      </c>
      <c r="Y126" s="83">
        <f>W126/V126*100</f>
        <v>100</v>
      </c>
      <c r="Z126" s="1"/>
    </row>
    <row r="127" spans="1:26" ht="23.25">
      <c r="A127" s="1"/>
      <c r="B127" s="44"/>
      <c r="C127" s="44"/>
      <c r="D127" s="44"/>
      <c r="E127" s="44"/>
      <c r="F127" s="42"/>
      <c r="G127" s="43"/>
      <c r="H127" s="44"/>
      <c r="I127" s="45"/>
      <c r="J127" s="49" t="s">
        <v>46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/>
      <c r="V127" s="83"/>
      <c r="W127" s="84"/>
      <c r="X127" s="82"/>
      <c r="Y127" s="83"/>
      <c r="Z127" s="1"/>
    </row>
    <row r="128" spans="1:26" ht="23.25">
      <c r="A128" s="1"/>
      <c r="B128" s="44"/>
      <c r="C128" s="44"/>
      <c r="D128" s="44"/>
      <c r="E128" s="44"/>
      <c r="F128" s="42"/>
      <c r="G128" s="43"/>
      <c r="H128" s="41"/>
      <c r="I128" s="45"/>
      <c r="J128" s="49"/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/>
      <c r="V128" s="83"/>
      <c r="W128" s="84"/>
      <c r="X128" s="82"/>
      <c r="Y128" s="83"/>
      <c r="Z128" s="1"/>
    </row>
    <row r="129" spans="1:26" ht="23.25">
      <c r="A129" s="1"/>
      <c r="B129" s="44"/>
      <c r="C129" s="44"/>
      <c r="D129" s="44"/>
      <c r="E129" s="44"/>
      <c r="F129" s="42" t="s">
        <v>107</v>
      </c>
      <c r="G129" s="43"/>
      <c r="H129" s="44"/>
      <c r="I129" s="45"/>
      <c r="J129" s="49" t="s">
        <v>108</v>
      </c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/>
      <c r="V129" s="83"/>
      <c r="W129" s="84"/>
      <c r="X129" s="82"/>
      <c r="Y129" s="83"/>
      <c r="Z129" s="1"/>
    </row>
    <row r="130" spans="1:26" ht="23.25">
      <c r="A130" s="1"/>
      <c r="B130" s="44"/>
      <c r="C130" s="44"/>
      <c r="D130" s="44"/>
      <c r="E130" s="44"/>
      <c r="F130" s="42"/>
      <c r="G130" s="43"/>
      <c r="H130" s="44"/>
      <c r="I130" s="45"/>
      <c r="J130" s="49" t="s">
        <v>109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>
        <f>SUM(U131:U132)</f>
        <v>1177808</v>
      </c>
      <c r="V130" s="83">
        <f>SUM(V131:V132)</f>
        <v>1437185.1</v>
      </c>
      <c r="W130" s="84">
        <f>SUM(W131:W132)</f>
        <v>1433200</v>
      </c>
      <c r="X130" s="82">
        <f>W130/U130*100</f>
        <v>121.68367000393951</v>
      </c>
      <c r="Y130" s="83">
        <f>W130/V130*100</f>
        <v>99.72271490986094</v>
      </c>
      <c r="Z130" s="1"/>
    </row>
    <row r="131" spans="1:26" ht="23.25">
      <c r="A131" s="1"/>
      <c r="B131" s="44"/>
      <c r="C131" s="44"/>
      <c r="D131" s="44"/>
      <c r="E131" s="44"/>
      <c r="F131" s="51"/>
      <c r="G131" s="43"/>
      <c r="H131" s="44"/>
      <c r="I131" s="45"/>
      <c r="J131" s="49" t="s">
        <v>45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>
        <f aca="true" t="shared" si="8" ref="U131:W132">SUM(U146,U172,U193)</f>
        <v>1177808</v>
      </c>
      <c r="V131" s="83">
        <f t="shared" si="8"/>
        <v>1437185.1</v>
      </c>
      <c r="W131" s="84">
        <f t="shared" si="8"/>
        <v>1433200</v>
      </c>
      <c r="X131" s="82">
        <f>W131/U131*100</f>
        <v>121.68367000393951</v>
      </c>
      <c r="Y131" s="83">
        <f>W131/V131*100</f>
        <v>99.72271490986094</v>
      </c>
      <c r="Z131" s="1"/>
    </row>
    <row r="132" spans="1:26" ht="23.25">
      <c r="A132" s="1"/>
      <c r="B132" s="44"/>
      <c r="C132" s="44"/>
      <c r="D132" s="44"/>
      <c r="E132" s="44"/>
      <c r="F132" s="42"/>
      <c r="G132" s="43"/>
      <c r="H132" s="44"/>
      <c r="I132" s="45"/>
      <c r="J132" s="49" t="s">
        <v>46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f t="shared" si="8"/>
        <v>0</v>
      </c>
      <c r="V132" s="83">
        <f t="shared" si="8"/>
        <v>0</v>
      </c>
      <c r="W132" s="84">
        <f t="shared" si="8"/>
        <v>0</v>
      </c>
      <c r="X132" s="82"/>
      <c r="Y132" s="83"/>
      <c r="Z132" s="1"/>
    </row>
    <row r="133" spans="1:26" ht="23.25">
      <c r="A133" s="1"/>
      <c r="B133" s="44"/>
      <c r="C133" s="44"/>
      <c r="D133" s="44"/>
      <c r="E133" s="44"/>
      <c r="F133" s="51"/>
      <c r="G133" s="43"/>
      <c r="H133" s="44"/>
      <c r="I133" s="45"/>
      <c r="J133" s="49"/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/>
      <c r="V133" s="83"/>
      <c r="W133" s="84"/>
      <c r="X133" s="82"/>
      <c r="Y133" s="83"/>
      <c r="Z133" s="1"/>
    </row>
    <row r="134" spans="1:26" ht="23.25">
      <c r="A134" s="1"/>
      <c r="B134" s="44"/>
      <c r="C134" s="44"/>
      <c r="D134" s="44"/>
      <c r="E134" s="44"/>
      <c r="F134" s="51"/>
      <c r="G134" s="43"/>
      <c r="H134" s="44"/>
      <c r="I134" s="45"/>
      <c r="J134" s="49"/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/>
      <c r="V134" s="83"/>
      <c r="W134" s="84"/>
      <c r="X134" s="82"/>
      <c r="Y134" s="83"/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174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30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28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33</v>
      </c>
      <c r="O139" s="63"/>
      <c r="P139" s="63"/>
      <c r="Q139" s="63"/>
      <c r="R139" s="64"/>
      <c r="S139" s="8" t="s">
        <v>21</v>
      </c>
      <c r="T139" s="8"/>
      <c r="U139" s="14" t="s">
        <v>2</v>
      </c>
      <c r="V139" s="15"/>
      <c r="W139" s="15"/>
      <c r="X139" s="15"/>
      <c r="Y139" s="16"/>
      <c r="Z139" s="1"/>
    </row>
    <row r="140" spans="1:26" ht="23.25">
      <c r="A140" s="1"/>
      <c r="B140" s="20" t="s">
        <v>29</v>
      </c>
      <c r="C140" s="21"/>
      <c r="D140" s="21"/>
      <c r="E140" s="21"/>
      <c r="F140" s="21"/>
      <c r="G140" s="21"/>
      <c r="H140" s="62"/>
      <c r="I140" s="1"/>
      <c r="J140" s="2" t="s">
        <v>4</v>
      </c>
      <c r="K140" s="18"/>
      <c r="L140" s="23" t="s">
        <v>22</v>
      </c>
      <c r="M140" s="23" t="s">
        <v>31</v>
      </c>
      <c r="N140" s="65"/>
      <c r="O140" s="17"/>
      <c r="P140" s="66"/>
      <c r="Q140" s="23" t="s">
        <v>3</v>
      </c>
      <c r="R140" s="16"/>
      <c r="S140" s="15" t="s">
        <v>23</v>
      </c>
      <c r="T140" s="15"/>
      <c r="U140" s="20" t="s">
        <v>20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24</v>
      </c>
      <c r="M141" s="31" t="s">
        <v>24</v>
      </c>
      <c r="N141" s="29" t="s">
        <v>6</v>
      </c>
      <c r="O141" s="68" t="s">
        <v>7</v>
      </c>
      <c r="P141" s="29" t="s">
        <v>8</v>
      </c>
      <c r="Q141" s="20" t="s">
        <v>41</v>
      </c>
      <c r="R141" s="22"/>
      <c r="S141" s="27" t="s">
        <v>25</v>
      </c>
      <c r="T141" s="15"/>
      <c r="U141" s="24"/>
      <c r="V141" s="25"/>
      <c r="W141" s="1"/>
      <c r="X141" s="14" t="s">
        <v>3</v>
      </c>
      <c r="Y141" s="16"/>
      <c r="Z141" s="1"/>
    </row>
    <row r="142" spans="1:26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8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26</v>
      </c>
      <c r="M142" s="29" t="s">
        <v>32</v>
      </c>
      <c r="N142" s="29"/>
      <c r="O142" s="29"/>
      <c r="P142" s="29"/>
      <c r="Q142" s="26" t="s">
        <v>34</v>
      </c>
      <c r="R142" s="30" t="s">
        <v>34</v>
      </c>
      <c r="S142" s="102" t="s">
        <v>37</v>
      </c>
      <c r="T142" s="104" t="s">
        <v>38</v>
      </c>
      <c r="U142" s="31" t="s">
        <v>6</v>
      </c>
      <c r="V142" s="29" t="s">
        <v>9</v>
      </c>
      <c r="W142" s="26" t="s">
        <v>10</v>
      </c>
      <c r="X142" s="14" t="s">
        <v>11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35</v>
      </c>
      <c r="R143" s="38" t="s">
        <v>36</v>
      </c>
      <c r="S143" s="103"/>
      <c r="T143" s="105"/>
      <c r="U143" s="32"/>
      <c r="V143" s="33"/>
      <c r="W143" s="34"/>
      <c r="X143" s="39" t="s">
        <v>39</v>
      </c>
      <c r="Y143" s="40" t="s">
        <v>40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4" t="s">
        <v>43</v>
      </c>
      <c r="C145" s="44"/>
      <c r="D145" s="44" t="s">
        <v>47</v>
      </c>
      <c r="E145" s="44"/>
      <c r="F145" s="42" t="s">
        <v>107</v>
      </c>
      <c r="G145" s="43" t="s">
        <v>110</v>
      </c>
      <c r="H145" s="44"/>
      <c r="I145" s="45"/>
      <c r="J145" s="49" t="s">
        <v>111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>
        <f>SUM(U146:U147)</f>
        <v>526148</v>
      </c>
      <c r="V145" s="83">
        <f>SUM(V146:V147)</f>
        <v>785525.1</v>
      </c>
      <c r="W145" s="84">
        <f>SUM(W146:W147)</f>
        <v>782050.8</v>
      </c>
      <c r="X145" s="82">
        <f>W145/U145*100</f>
        <v>148.63703748755103</v>
      </c>
      <c r="Y145" s="83">
        <f>W145/V145*100</f>
        <v>99.55770986821427</v>
      </c>
      <c r="Z145" s="1"/>
    </row>
    <row r="146" spans="1:26" ht="23.25">
      <c r="A146" s="1"/>
      <c r="B146" s="41"/>
      <c r="C146" s="41"/>
      <c r="D146" s="41"/>
      <c r="E146" s="41"/>
      <c r="F146" s="42"/>
      <c r="G146" s="43"/>
      <c r="H146" s="44"/>
      <c r="I146" s="45"/>
      <c r="J146" s="49" t="s">
        <v>45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>
        <f aca="true" t="shared" si="9" ref="U146:W147">SUM(U150,U153,U157,U161,U164,U167)</f>
        <v>526148</v>
      </c>
      <c r="V146" s="83">
        <f t="shared" si="9"/>
        <v>785525.1</v>
      </c>
      <c r="W146" s="84">
        <f t="shared" si="9"/>
        <v>782050.8</v>
      </c>
      <c r="X146" s="82">
        <f>W146/U146*100</f>
        <v>148.63703748755103</v>
      </c>
      <c r="Y146" s="83">
        <f>W146/V146*100</f>
        <v>99.55770986821427</v>
      </c>
      <c r="Z146" s="1"/>
    </row>
    <row r="147" spans="1:26" ht="23.25">
      <c r="A147" s="1"/>
      <c r="B147" s="44"/>
      <c r="C147" s="44"/>
      <c r="D147" s="44"/>
      <c r="E147" s="44"/>
      <c r="F147" s="42"/>
      <c r="G147" s="43"/>
      <c r="H147" s="44"/>
      <c r="I147" s="45"/>
      <c r="J147" s="49" t="s">
        <v>46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>
        <f t="shared" si="9"/>
        <v>0</v>
      </c>
      <c r="V147" s="83">
        <f t="shared" si="9"/>
        <v>0</v>
      </c>
      <c r="W147" s="84">
        <f t="shared" si="9"/>
        <v>0</v>
      </c>
      <c r="X147" s="82"/>
      <c r="Y147" s="83"/>
      <c r="Z147" s="1"/>
    </row>
    <row r="148" spans="1:26" ht="23.25">
      <c r="A148" s="1"/>
      <c r="B148" s="44"/>
      <c r="C148" s="44"/>
      <c r="D148" s="44"/>
      <c r="E148" s="44"/>
      <c r="F148" s="42"/>
      <c r="G148" s="43"/>
      <c r="H148" s="44"/>
      <c r="I148" s="45"/>
      <c r="J148" s="49"/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/>
      <c r="V148" s="83"/>
      <c r="W148" s="84"/>
      <c r="X148" s="82"/>
      <c r="Y148" s="83"/>
      <c r="Z148" s="1"/>
    </row>
    <row r="149" spans="1:26" ht="23.25">
      <c r="A149" s="1"/>
      <c r="B149" s="44"/>
      <c r="C149" s="44"/>
      <c r="D149" s="44"/>
      <c r="E149" s="44"/>
      <c r="F149" s="51"/>
      <c r="G149" s="43"/>
      <c r="H149" s="41" t="s">
        <v>68</v>
      </c>
      <c r="I149" s="45"/>
      <c r="J149" s="49" t="s">
        <v>69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>
        <f>SUM(U150:U151)</f>
        <v>298793</v>
      </c>
      <c r="V149" s="83">
        <f>SUM(V150:V151)</f>
        <v>210662.4</v>
      </c>
      <c r="W149" s="84">
        <f>SUM(W150:W151)</f>
        <v>208463.8</v>
      </c>
      <c r="X149" s="82">
        <f>W149/U149*100</f>
        <v>69.7686358114146</v>
      </c>
      <c r="Y149" s="83">
        <f>W149/V149*100</f>
        <v>98.95633962206828</v>
      </c>
      <c r="Z149" s="1"/>
    </row>
    <row r="150" spans="1:26" ht="23.25">
      <c r="A150" s="1"/>
      <c r="B150" s="44"/>
      <c r="C150" s="44"/>
      <c r="D150" s="44"/>
      <c r="E150" s="44"/>
      <c r="F150" s="42"/>
      <c r="G150" s="43"/>
      <c r="H150" s="44"/>
      <c r="I150" s="45"/>
      <c r="J150" s="49" t="s">
        <v>45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>
        <v>298793</v>
      </c>
      <c r="V150" s="83">
        <v>210662.4</v>
      </c>
      <c r="W150" s="84">
        <v>208463.8</v>
      </c>
      <c r="X150" s="82">
        <f>W150/U150*100</f>
        <v>69.7686358114146</v>
      </c>
      <c r="Y150" s="83">
        <f>W150/V150*100</f>
        <v>98.95633962206828</v>
      </c>
      <c r="Z150" s="1"/>
    </row>
    <row r="151" spans="1:26" ht="23.25">
      <c r="A151" s="1"/>
      <c r="B151" s="44"/>
      <c r="C151" s="44"/>
      <c r="D151" s="44"/>
      <c r="E151" s="44"/>
      <c r="F151" s="42"/>
      <c r="G151" s="43"/>
      <c r="H151" s="41"/>
      <c r="I151" s="45"/>
      <c r="J151" s="49" t="s">
        <v>46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/>
      <c r="V151" s="83"/>
      <c r="W151" s="84"/>
      <c r="X151" s="82"/>
      <c r="Y151" s="83"/>
      <c r="Z151" s="1"/>
    </row>
    <row r="152" spans="1:26" ht="23.25">
      <c r="A152" s="1"/>
      <c r="B152" s="44"/>
      <c r="C152" s="44"/>
      <c r="D152" s="44"/>
      <c r="E152" s="44"/>
      <c r="F152" s="42"/>
      <c r="G152" s="43"/>
      <c r="H152" s="41" t="s">
        <v>112</v>
      </c>
      <c r="I152" s="45"/>
      <c r="J152" s="49" t="s">
        <v>113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>
        <f>SUM(U153:U154)</f>
        <v>142005</v>
      </c>
      <c r="V152" s="83">
        <f>SUM(V153:V154)</f>
        <v>438868.6</v>
      </c>
      <c r="W152" s="84">
        <f>SUM(W153:W154)</f>
        <v>438815.4</v>
      </c>
      <c r="X152" s="82">
        <f>W152/U152*100</f>
        <v>309.01404880109857</v>
      </c>
      <c r="Y152" s="83">
        <f>W152/V152*100</f>
        <v>99.98787792063503</v>
      </c>
      <c r="Z152" s="1"/>
    </row>
    <row r="153" spans="1:26" ht="23.25">
      <c r="A153" s="1"/>
      <c r="B153" s="44"/>
      <c r="C153" s="44"/>
      <c r="D153" s="44"/>
      <c r="E153" s="44"/>
      <c r="F153" s="42"/>
      <c r="G153" s="43"/>
      <c r="H153" s="44"/>
      <c r="I153" s="45"/>
      <c r="J153" s="49" t="s">
        <v>45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>
        <v>142005</v>
      </c>
      <c r="V153" s="83">
        <v>438868.6</v>
      </c>
      <c r="W153" s="84">
        <v>438815.4</v>
      </c>
      <c r="X153" s="82">
        <f>W153/U153*100</f>
        <v>309.01404880109857</v>
      </c>
      <c r="Y153" s="83">
        <f>W153/V153*100</f>
        <v>99.98787792063503</v>
      </c>
      <c r="Z153" s="1"/>
    </row>
    <row r="154" spans="1:26" ht="23.25">
      <c r="A154" s="1"/>
      <c r="B154" s="44"/>
      <c r="C154" s="44"/>
      <c r="D154" s="44"/>
      <c r="E154" s="44"/>
      <c r="F154" s="42"/>
      <c r="G154" s="43"/>
      <c r="H154" s="44"/>
      <c r="I154" s="45"/>
      <c r="J154" s="49" t="s">
        <v>46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/>
      <c r="V154" s="83"/>
      <c r="W154" s="84"/>
      <c r="X154" s="82"/>
      <c r="Y154" s="83"/>
      <c r="Z154" s="1"/>
    </row>
    <row r="155" spans="1:26" ht="23.25">
      <c r="A155" s="1"/>
      <c r="B155" s="44"/>
      <c r="C155" s="44"/>
      <c r="D155" s="44"/>
      <c r="E155" s="44"/>
      <c r="F155" s="42"/>
      <c r="G155" s="43"/>
      <c r="H155" s="41" t="s">
        <v>114</v>
      </c>
      <c r="I155" s="45"/>
      <c r="J155" s="49" t="s">
        <v>115</v>
      </c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/>
      <c r="V155" s="83"/>
      <c r="W155" s="84"/>
      <c r="X155" s="82"/>
      <c r="Y155" s="83"/>
      <c r="Z155" s="1"/>
    </row>
    <row r="156" spans="1:26" ht="23.25">
      <c r="A156" s="1"/>
      <c r="B156" s="44"/>
      <c r="C156" s="44"/>
      <c r="D156" s="44"/>
      <c r="E156" s="44"/>
      <c r="F156" s="42"/>
      <c r="G156" s="43"/>
      <c r="H156" s="44"/>
      <c r="I156" s="45"/>
      <c r="J156" s="49" t="s">
        <v>116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>
        <f>SUM(U157:U158)</f>
        <v>65938.5</v>
      </c>
      <c r="V156" s="83">
        <f>SUM(V157:V158)</f>
        <v>103766.1</v>
      </c>
      <c r="W156" s="84">
        <f>SUM(W157:W158)</f>
        <v>103284.8</v>
      </c>
      <c r="X156" s="82">
        <f>W156/U156*100</f>
        <v>156.63807942249218</v>
      </c>
      <c r="Y156" s="83">
        <f>W156/V156*100</f>
        <v>99.53616836327085</v>
      </c>
      <c r="Z156" s="1"/>
    </row>
    <row r="157" spans="1:26" ht="23.25">
      <c r="A157" s="1"/>
      <c r="B157" s="44"/>
      <c r="C157" s="44"/>
      <c r="D157" s="44"/>
      <c r="E157" s="44"/>
      <c r="F157" s="51"/>
      <c r="G157" s="43"/>
      <c r="H157" s="44"/>
      <c r="I157" s="45"/>
      <c r="J157" s="49" t="s">
        <v>45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>
        <v>65938.5</v>
      </c>
      <c r="V157" s="83">
        <v>103766.1</v>
      </c>
      <c r="W157" s="84">
        <v>103284.8</v>
      </c>
      <c r="X157" s="82">
        <f>W157/U157*100</f>
        <v>156.63807942249218</v>
      </c>
      <c r="Y157" s="83">
        <f>W157/V157*100</f>
        <v>99.53616836327085</v>
      </c>
      <c r="Z157" s="1"/>
    </row>
    <row r="158" spans="1:26" ht="23.25">
      <c r="A158" s="1"/>
      <c r="B158" s="44"/>
      <c r="C158" s="44"/>
      <c r="D158" s="44"/>
      <c r="E158" s="44"/>
      <c r="F158" s="42"/>
      <c r="G158" s="43"/>
      <c r="H158" s="44"/>
      <c r="I158" s="45"/>
      <c r="J158" s="49" t="s">
        <v>46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/>
      <c r="V158" s="83"/>
      <c r="W158" s="84"/>
      <c r="X158" s="82"/>
      <c r="Y158" s="83"/>
      <c r="Z158" s="1"/>
    </row>
    <row r="159" spans="1:26" ht="23.25">
      <c r="A159" s="1"/>
      <c r="B159" s="44"/>
      <c r="C159" s="44"/>
      <c r="D159" s="44"/>
      <c r="E159" s="44"/>
      <c r="F159" s="42"/>
      <c r="G159" s="43"/>
      <c r="H159" s="41" t="s">
        <v>117</v>
      </c>
      <c r="I159" s="45"/>
      <c r="J159" s="49" t="s">
        <v>118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/>
      <c r="V159" s="83"/>
      <c r="W159" s="84"/>
      <c r="X159" s="82"/>
      <c r="Y159" s="83"/>
      <c r="Z159" s="1"/>
    </row>
    <row r="160" spans="1:26" ht="23.25">
      <c r="A160" s="1"/>
      <c r="B160" s="44"/>
      <c r="C160" s="44"/>
      <c r="D160" s="44"/>
      <c r="E160" s="44"/>
      <c r="F160" s="42"/>
      <c r="G160" s="43"/>
      <c r="H160" s="41"/>
      <c r="I160" s="45"/>
      <c r="J160" s="49" t="s">
        <v>119</v>
      </c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>
        <f>SUM(U161:U162)</f>
        <v>4734</v>
      </c>
      <c r="V160" s="83">
        <f>SUM(V161:V162)</f>
        <v>4745</v>
      </c>
      <c r="W160" s="84">
        <f>SUM(W161:W162)</f>
        <v>4077.8</v>
      </c>
      <c r="X160" s="82">
        <f aca="true" t="shared" si="10" ref="X160:X167">W160/U160*100</f>
        <v>86.13857203210816</v>
      </c>
      <c r="Y160" s="83">
        <f aca="true" t="shared" si="11" ref="Y160:Y167">W160/V160*100</f>
        <v>85.93888303477345</v>
      </c>
      <c r="Z160" s="1"/>
    </row>
    <row r="161" spans="1:26" ht="23.25">
      <c r="A161" s="1"/>
      <c r="B161" s="44"/>
      <c r="C161" s="44"/>
      <c r="D161" s="44"/>
      <c r="E161" s="44"/>
      <c r="F161" s="42"/>
      <c r="G161" s="43"/>
      <c r="H161" s="44"/>
      <c r="I161" s="45"/>
      <c r="J161" s="49" t="s">
        <v>45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>
        <v>4734</v>
      </c>
      <c r="V161" s="83">
        <v>4745</v>
      </c>
      <c r="W161" s="84">
        <v>4077.8</v>
      </c>
      <c r="X161" s="82">
        <f t="shared" si="10"/>
        <v>86.13857203210816</v>
      </c>
      <c r="Y161" s="83">
        <f t="shared" si="11"/>
        <v>85.93888303477345</v>
      </c>
      <c r="Z161" s="1"/>
    </row>
    <row r="162" spans="1:26" ht="23.25">
      <c r="A162" s="1"/>
      <c r="B162" s="44"/>
      <c r="C162" s="44"/>
      <c r="D162" s="44"/>
      <c r="E162" s="44"/>
      <c r="F162" s="42"/>
      <c r="G162" s="43"/>
      <c r="H162" s="44"/>
      <c r="I162" s="45"/>
      <c r="J162" s="49" t="s">
        <v>46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/>
      <c r="V162" s="83"/>
      <c r="W162" s="84"/>
      <c r="X162" s="82"/>
      <c r="Y162" s="83"/>
      <c r="Z162" s="1"/>
    </row>
    <row r="163" spans="1:26" ht="23.25">
      <c r="A163" s="1"/>
      <c r="B163" s="44"/>
      <c r="C163" s="44"/>
      <c r="D163" s="44"/>
      <c r="E163" s="44"/>
      <c r="F163" s="42"/>
      <c r="G163" s="43"/>
      <c r="H163" s="41" t="s">
        <v>120</v>
      </c>
      <c r="I163" s="45"/>
      <c r="J163" s="49" t="s">
        <v>121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>
        <f>SUM(U164:U165)</f>
        <v>230</v>
      </c>
      <c r="V163" s="83">
        <f>SUM(V164:V165)</f>
        <v>255</v>
      </c>
      <c r="W163" s="84">
        <f>SUM(W164:W165)</f>
        <v>229.1</v>
      </c>
      <c r="X163" s="82">
        <f t="shared" si="10"/>
        <v>99.6086956521739</v>
      </c>
      <c r="Y163" s="83">
        <f t="shared" si="11"/>
        <v>89.84313725490196</v>
      </c>
      <c r="Z163" s="1"/>
    </row>
    <row r="164" spans="1:26" ht="23.25">
      <c r="A164" s="1"/>
      <c r="B164" s="44"/>
      <c r="C164" s="44"/>
      <c r="D164" s="44"/>
      <c r="E164" s="44"/>
      <c r="F164" s="42"/>
      <c r="G164" s="43"/>
      <c r="H164" s="44"/>
      <c r="I164" s="45"/>
      <c r="J164" s="49" t="s">
        <v>45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>
        <v>230</v>
      </c>
      <c r="V164" s="83">
        <v>255</v>
      </c>
      <c r="W164" s="84">
        <v>229.1</v>
      </c>
      <c r="X164" s="82">
        <f t="shared" si="10"/>
        <v>99.6086956521739</v>
      </c>
      <c r="Y164" s="83">
        <f t="shared" si="11"/>
        <v>89.84313725490196</v>
      </c>
      <c r="Z164" s="1"/>
    </row>
    <row r="165" spans="1:26" ht="23.25">
      <c r="A165" s="1"/>
      <c r="B165" s="44"/>
      <c r="C165" s="44"/>
      <c r="D165" s="44"/>
      <c r="E165" s="44"/>
      <c r="F165" s="42"/>
      <c r="G165" s="43"/>
      <c r="H165" s="44"/>
      <c r="I165" s="45"/>
      <c r="J165" s="49" t="s">
        <v>46</v>
      </c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/>
      <c r="V165" s="83"/>
      <c r="W165" s="84"/>
      <c r="X165" s="82"/>
      <c r="Y165" s="83"/>
      <c r="Z165" s="1"/>
    </row>
    <row r="166" spans="1:26" ht="23.25">
      <c r="A166" s="1"/>
      <c r="B166" s="44"/>
      <c r="C166" s="44"/>
      <c r="D166" s="44"/>
      <c r="E166" s="44"/>
      <c r="F166" s="42"/>
      <c r="G166" s="43"/>
      <c r="H166" s="41" t="s">
        <v>122</v>
      </c>
      <c r="I166" s="45"/>
      <c r="J166" s="49" t="s">
        <v>123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>
        <f>SUM(U167:U168)</f>
        <v>14447.5</v>
      </c>
      <c r="V166" s="83">
        <f>SUM(V167:V168)</f>
        <v>27228</v>
      </c>
      <c r="W166" s="84">
        <f>SUM(W167:W168)</f>
        <v>27179.9</v>
      </c>
      <c r="X166" s="82">
        <f t="shared" si="10"/>
        <v>188.12874199688528</v>
      </c>
      <c r="Y166" s="83">
        <f t="shared" si="11"/>
        <v>99.823343616865</v>
      </c>
      <c r="Z166" s="1"/>
    </row>
    <row r="167" spans="1:26" ht="23.25">
      <c r="A167" s="1"/>
      <c r="B167" s="44"/>
      <c r="C167" s="44"/>
      <c r="D167" s="44"/>
      <c r="E167" s="44"/>
      <c r="F167" s="42"/>
      <c r="G167" s="43"/>
      <c r="H167" s="44"/>
      <c r="I167" s="45"/>
      <c r="J167" s="49" t="s">
        <v>45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>
        <v>14447.5</v>
      </c>
      <c r="V167" s="83">
        <v>27228</v>
      </c>
      <c r="W167" s="84">
        <v>27179.9</v>
      </c>
      <c r="X167" s="82">
        <f t="shared" si="10"/>
        <v>188.12874199688528</v>
      </c>
      <c r="Y167" s="83">
        <f t="shared" si="11"/>
        <v>99.823343616865</v>
      </c>
      <c r="Z167" s="1"/>
    </row>
    <row r="168" spans="1:26" ht="23.25">
      <c r="A168" s="1"/>
      <c r="B168" s="44"/>
      <c r="C168" s="44"/>
      <c r="D168" s="44"/>
      <c r="E168" s="44"/>
      <c r="F168" s="42"/>
      <c r="G168" s="43"/>
      <c r="H168" s="44"/>
      <c r="I168" s="45"/>
      <c r="J168" s="49" t="s">
        <v>46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/>
      <c r="V168" s="83"/>
      <c r="W168" s="84"/>
      <c r="X168" s="82"/>
      <c r="Y168" s="83"/>
      <c r="Z168" s="1"/>
    </row>
    <row r="169" spans="1:26" ht="23.25">
      <c r="A169" s="1"/>
      <c r="B169" s="44"/>
      <c r="C169" s="44"/>
      <c r="D169" s="44"/>
      <c r="E169" s="44"/>
      <c r="F169" s="42"/>
      <c r="G169" s="43"/>
      <c r="H169" s="41"/>
      <c r="I169" s="45"/>
      <c r="J169" s="49"/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/>
      <c r="V169" s="83"/>
      <c r="W169" s="84"/>
      <c r="X169" s="82"/>
      <c r="Y169" s="83"/>
      <c r="Z169" s="1"/>
    </row>
    <row r="170" spans="1:26" ht="23.25">
      <c r="A170" s="1"/>
      <c r="B170" s="44"/>
      <c r="C170" s="44"/>
      <c r="D170" s="44"/>
      <c r="E170" s="44"/>
      <c r="F170" s="42"/>
      <c r="G170" s="43" t="s">
        <v>124</v>
      </c>
      <c r="H170" s="44"/>
      <c r="I170" s="45"/>
      <c r="J170" s="49" t="s">
        <v>125</v>
      </c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/>
      <c r="V170" s="83"/>
      <c r="W170" s="84"/>
      <c r="X170" s="82"/>
      <c r="Y170" s="83"/>
      <c r="Z170" s="1"/>
    </row>
    <row r="171" spans="1:26" ht="23.25">
      <c r="A171" s="1"/>
      <c r="B171" s="44"/>
      <c r="C171" s="44"/>
      <c r="D171" s="44"/>
      <c r="E171" s="44"/>
      <c r="F171" s="42"/>
      <c r="G171" s="43"/>
      <c r="H171" s="41"/>
      <c r="I171" s="45"/>
      <c r="J171" s="49" t="s">
        <v>126</v>
      </c>
      <c r="K171" s="50"/>
      <c r="L171" s="43"/>
      <c r="M171" s="71"/>
      <c r="N171" s="72"/>
      <c r="O171" s="73"/>
      <c r="P171" s="71"/>
      <c r="Q171" s="79"/>
      <c r="R171" s="80"/>
      <c r="S171" s="79"/>
      <c r="T171" s="81"/>
      <c r="U171" s="82">
        <f>SUM(U172:U173)</f>
        <v>90000</v>
      </c>
      <c r="V171" s="83">
        <f>SUM(V172:V173)</f>
        <v>90000</v>
      </c>
      <c r="W171" s="84">
        <f>SUM(W172:W173)</f>
        <v>90000</v>
      </c>
      <c r="X171" s="82">
        <f>W171/U171*100</f>
        <v>100</v>
      </c>
      <c r="Y171" s="83">
        <f>W171/V171*100</f>
        <v>100</v>
      </c>
      <c r="Z171" s="1"/>
    </row>
    <row r="172" spans="1:26" ht="23.25">
      <c r="A172" s="1"/>
      <c r="B172" s="44"/>
      <c r="C172" s="44"/>
      <c r="D172" s="44"/>
      <c r="E172" s="44"/>
      <c r="F172" s="42"/>
      <c r="G172" s="43"/>
      <c r="H172" s="44"/>
      <c r="I172" s="45"/>
      <c r="J172" s="49" t="s">
        <v>45</v>
      </c>
      <c r="K172" s="50"/>
      <c r="L172" s="43"/>
      <c r="M172" s="71"/>
      <c r="N172" s="72"/>
      <c r="O172" s="73"/>
      <c r="P172" s="71"/>
      <c r="Q172" s="79"/>
      <c r="R172" s="80"/>
      <c r="S172" s="79"/>
      <c r="T172" s="81"/>
      <c r="U172" s="82">
        <f aca="true" t="shared" si="12" ref="U172:W173">SUM(U177)</f>
        <v>90000</v>
      </c>
      <c r="V172" s="83">
        <f t="shared" si="12"/>
        <v>90000</v>
      </c>
      <c r="W172" s="84">
        <f t="shared" si="12"/>
        <v>90000</v>
      </c>
      <c r="X172" s="82">
        <f>W172/U172*100</f>
        <v>100</v>
      </c>
      <c r="Y172" s="83">
        <f>W172/V172*100</f>
        <v>100</v>
      </c>
      <c r="Z172" s="1"/>
    </row>
    <row r="173" spans="1:26" ht="23.25">
      <c r="A173" s="1"/>
      <c r="B173" s="44"/>
      <c r="C173" s="44"/>
      <c r="D173" s="44"/>
      <c r="E173" s="44"/>
      <c r="F173" s="42"/>
      <c r="G173" s="43"/>
      <c r="H173" s="41"/>
      <c r="I173" s="45"/>
      <c r="J173" s="49" t="s">
        <v>46</v>
      </c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>
        <f t="shared" si="12"/>
        <v>0</v>
      </c>
      <c r="V173" s="83">
        <f t="shared" si="12"/>
        <v>0</v>
      </c>
      <c r="W173" s="84">
        <f t="shared" si="12"/>
        <v>0</v>
      </c>
      <c r="X173" s="82"/>
      <c r="Y173" s="83"/>
      <c r="Z173" s="1"/>
    </row>
    <row r="174" spans="1:26" ht="23.25">
      <c r="A174" s="1"/>
      <c r="B174" s="44"/>
      <c r="C174" s="44"/>
      <c r="D174" s="44"/>
      <c r="E174" s="44"/>
      <c r="F174" s="42"/>
      <c r="G174" s="43"/>
      <c r="H174" s="44"/>
      <c r="I174" s="45"/>
      <c r="J174" s="49"/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/>
      <c r="V174" s="83"/>
      <c r="W174" s="84"/>
      <c r="X174" s="82"/>
      <c r="Y174" s="83"/>
      <c r="Z174" s="1"/>
    </row>
    <row r="175" spans="1:26" ht="23.25">
      <c r="A175" s="1"/>
      <c r="B175" s="44"/>
      <c r="C175" s="44"/>
      <c r="D175" s="44"/>
      <c r="E175" s="44"/>
      <c r="F175" s="42"/>
      <c r="G175" s="43"/>
      <c r="H175" s="41" t="s">
        <v>59</v>
      </c>
      <c r="I175" s="45"/>
      <c r="J175" s="49" t="s">
        <v>60</v>
      </c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/>
      <c r="V175" s="83"/>
      <c r="W175" s="84"/>
      <c r="X175" s="82"/>
      <c r="Y175" s="83"/>
      <c r="Z175" s="1"/>
    </row>
    <row r="176" spans="1:26" ht="23.25">
      <c r="A176" s="1"/>
      <c r="B176" s="44"/>
      <c r="C176" s="44"/>
      <c r="D176" s="44"/>
      <c r="E176" s="44"/>
      <c r="F176" s="51"/>
      <c r="G176" s="43"/>
      <c r="H176" s="44"/>
      <c r="I176" s="45"/>
      <c r="J176" s="49" t="s">
        <v>61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>
        <f>SUM(U177:U178)</f>
        <v>90000</v>
      </c>
      <c r="V176" s="83">
        <f>SUM(V177:V178)</f>
        <v>90000</v>
      </c>
      <c r="W176" s="84">
        <f>SUM(W177:W178)</f>
        <v>90000</v>
      </c>
      <c r="X176" s="82">
        <f>W176/U176*100</f>
        <v>100</v>
      </c>
      <c r="Y176" s="83">
        <f>W176/V176*100</f>
        <v>100</v>
      </c>
      <c r="Z176" s="1"/>
    </row>
    <row r="177" spans="1:26" ht="23.25">
      <c r="A177" s="1"/>
      <c r="B177" s="44"/>
      <c r="C177" s="44"/>
      <c r="D177" s="44"/>
      <c r="E177" s="44"/>
      <c r="F177" s="42"/>
      <c r="G177" s="43"/>
      <c r="H177" s="44"/>
      <c r="I177" s="45"/>
      <c r="J177" s="49" t="s">
        <v>45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>
        <v>90000</v>
      </c>
      <c r="V177" s="83">
        <v>90000</v>
      </c>
      <c r="W177" s="84">
        <v>90000</v>
      </c>
      <c r="X177" s="82">
        <f>W177/U177*100</f>
        <v>100</v>
      </c>
      <c r="Y177" s="83">
        <f>W177/V177*100</f>
        <v>100</v>
      </c>
      <c r="Z177" s="1"/>
    </row>
    <row r="178" spans="1:26" ht="23.25">
      <c r="A178" s="1"/>
      <c r="B178" s="44"/>
      <c r="C178" s="44"/>
      <c r="D178" s="44"/>
      <c r="E178" s="44"/>
      <c r="F178" s="51"/>
      <c r="G178" s="43"/>
      <c r="H178" s="44"/>
      <c r="I178" s="45"/>
      <c r="J178" s="49" t="s">
        <v>46</v>
      </c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/>
      <c r="V178" s="83"/>
      <c r="W178" s="84"/>
      <c r="X178" s="82"/>
      <c r="Y178" s="83"/>
      <c r="Z178" s="1"/>
    </row>
    <row r="179" spans="1:26" ht="23.25">
      <c r="A179" s="1"/>
      <c r="B179" s="44"/>
      <c r="C179" s="44"/>
      <c r="D179" s="44"/>
      <c r="E179" s="44"/>
      <c r="F179" s="51"/>
      <c r="G179" s="43"/>
      <c r="H179" s="44"/>
      <c r="I179" s="45"/>
      <c r="J179" s="49"/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/>
      <c r="V179" s="83"/>
      <c r="W179" s="84"/>
      <c r="X179" s="82"/>
      <c r="Y179" s="83"/>
      <c r="Z179" s="1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175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30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28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33</v>
      </c>
      <c r="O184" s="63"/>
      <c r="P184" s="63"/>
      <c r="Q184" s="63"/>
      <c r="R184" s="64"/>
      <c r="S184" s="8" t="s">
        <v>21</v>
      </c>
      <c r="T184" s="8"/>
      <c r="U184" s="14" t="s">
        <v>2</v>
      </c>
      <c r="V184" s="15"/>
      <c r="W184" s="15"/>
      <c r="X184" s="15"/>
      <c r="Y184" s="16"/>
      <c r="Z184" s="1"/>
    </row>
    <row r="185" spans="1:26" ht="23.25">
      <c r="A185" s="1"/>
      <c r="B185" s="20" t="s">
        <v>29</v>
      </c>
      <c r="C185" s="21"/>
      <c r="D185" s="21"/>
      <c r="E185" s="21"/>
      <c r="F185" s="21"/>
      <c r="G185" s="21"/>
      <c r="H185" s="62"/>
      <c r="I185" s="1"/>
      <c r="J185" s="2" t="s">
        <v>4</v>
      </c>
      <c r="K185" s="18"/>
      <c r="L185" s="23" t="s">
        <v>22</v>
      </c>
      <c r="M185" s="23" t="s">
        <v>31</v>
      </c>
      <c r="N185" s="65"/>
      <c r="O185" s="17"/>
      <c r="P185" s="66"/>
      <c r="Q185" s="23" t="s">
        <v>3</v>
      </c>
      <c r="R185" s="16"/>
      <c r="S185" s="15" t="s">
        <v>23</v>
      </c>
      <c r="T185" s="15"/>
      <c r="U185" s="20" t="s">
        <v>20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24</v>
      </c>
      <c r="M186" s="31" t="s">
        <v>24</v>
      </c>
      <c r="N186" s="29" t="s">
        <v>6</v>
      </c>
      <c r="O186" s="68" t="s">
        <v>7</v>
      </c>
      <c r="P186" s="29" t="s">
        <v>8</v>
      </c>
      <c r="Q186" s="20" t="s">
        <v>41</v>
      </c>
      <c r="R186" s="22"/>
      <c r="S186" s="27" t="s">
        <v>25</v>
      </c>
      <c r="T186" s="15"/>
      <c r="U186" s="24"/>
      <c r="V186" s="25"/>
      <c r="W186" s="1"/>
      <c r="X186" s="14" t="s">
        <v>3</v>
      </c>
      <c r="Y186" s="16"/>
      <c r="Z186" s="1"/>
    </row>
    <row r="187" spans="1:26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8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26</v>
      </c>
      <c r="M187" s="29" t="s">
        <v>32</v>
      </c>
      <c r="N187" s="29"/>
      <c r="O187" s="29"/>
      <c r="P187" s="29"/>
      <c r="Q187" s="26" t="s">
        <v>34</v>
      </c>
      <c r="R187" s="30" t="s">
        <v>34</v>
      </c>
      <c r="S187" s="102" t="s">
        <v>37</v>
      </c>
      <c r="T187" s="104" t="s">
        <v>38</v>
      </c>
      <c r="U187" s="31" t="s">
        <v>6</v>
      </c>
      <c r="V187" s="29" t="s">
        <v>9</v>
      </c>
      <c r="W187" s="26" t="s">
        <v>10</v>
      </c>
      <c r="X187" s="14" t="s">
        <v>11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35</v>
      </c>
      <c r="R188" s="38" t="s">
        <v>36</v>
      </c>
      <c r="S188" s="103"/>
      <c r="T188" s="105"/>
      <c r="U188" s="32"/>
      <c r="V188" s="33"/>
      <c r="W188" s="34"/>
      <c r="X188" s="39" t="s">
        <v>39</v>
      </c>
      <c r="Y188" s="40" t="s">
        <v>40</v>
      </c>
      <c r="Z188" s="1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4" t="s">
        <v>43</v>
      </c>
      <c r="C190" s="44"/>
      <c r="D190" s="44" t="s">
        <v>47</v>
      </c>
      <c r="E190" s="44"/>
      <c r="F190" s="42" t="s">
        <v>107</v>
      </c>
      <c r="G190" s="43" t="s">
        <v>127</v>
      </c>
      <c r="H190" s="44"/>
      <c r="I190" s="45"/>
      <c r="J190" s="49" t="s">
        <v>128</v>
      </c>
      <c r="K190" s="50"/>
      <c r="L190" s="43"/>
      <c r="M190" s="71"/>
      <c r="N190" s="72"/>
      <c r="O190" s="73"/>
      <c r="P190" s="71"/>
      <c r="Q190" s="79"/>
      <c r="R190" s="80"/>
      <c r="S190" s="79"/>
      <c r="T190" s="81"/>
      <c r="U190" s="82"/>
      <c r="V190" s="83"/>
      <c r="W190" s="84"/>
      <c r="X190" s="82"/>
      <c r="Y190" s="83"/>
      <c r="Z190" s="1"/>
    </row>
    <row r="191" spans="1:26" ht="23.25">
      <c r="A191" s="1"/>
      <c r="B191" s="41"/>
      <c r="C191" s="41"/>
      <c r="D191" s="41"/>
      <c r="E191" s="41"/>
      <c r="F191" s="42"/>
      <c r="G191" s="43"/>
      <c r="H191" s="44"/>
      <c r="I191" s="45"/>
      <c r="J191" s="49" t="s">
        <v>129</v>
      </c>
      <c r="K191" s="50"/>
      <c r="L191" s="43"/>
      <c r="M191" s="71"/>
      <c r="N191" s="72"/>
      <c r="O191" s="73"/>
      <c r="P191" s="71"/>
      <c r="Q191" s="79"/>
      <c r="R191" s="80"/>
      <c r="S191" s="79"/>
      <c r="T191" s="81"/>
      <c r="U191" s="82"/>
      <c r="V191" s="83"/>
      <c r="W191" s="84"/>
      <c r="X191" s="82"/>
      <c r="Y191" s="83"/>
      <c r="Z191" s="1"/>
    </row>
    <row r="192" spans="1:26" ht="23.25">
      <c r="A192" s="1"/>
      <c r="B192" s="44"/>
      <c r="C192" s="44"/>
      <c r="D192" s="44"/>
      <c r="E192" s="44"/>
      <c r="F192" s="42"/>
      <c r="G192" s="43"/>
      <c r="H192" s="44"/>
      <c r="I192" s="45"/>
      <c r="J192" s="49" t="s">
        <v>130</v>
      </c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>
        <f>SUM(U193:U194)</f>
        <v>561660</v>
      </c>
      <c r="V192" s="83">
        <f>SUM(V193:V194)</f>
        <v>561660</v>
      </c>
      <c r="W192" s="84">
        <f>SUM(W193:W194)</f>
        <v>561149.2</v>
      </c>
      <c r="X192" s="82">
        <f>W192/U192*100</f>
        <v>99.90905530035964</v>
      </c>
      <c r="Y192" s="83">
        <f>W192/V192*100</f>
        <v>99.90905530035964</v>
      </c>
      <c r="Z192" s="1"/>
    </row>
    <row r="193" spans="1:26" ht="23.25">
      <c r="A193" s="1"/>
      <c r="B193" s="44"/>
      <c r="C193" s="44"/>
      <c r="D193" s="44"/>
      <c r="E193" s="44"/>
      <c r="F193" s="42"/>
      <c r="G193" s="43"/>
      <c r="H193" s="44"/>
      <c r="I193" s="45"/>
      <c r="J193" s="49" t="s">
        <v>45</v>
      </c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>
        <f aca="true" t="shared" si="13" ref="U193:W194">SUM(U197,U201)</f>
        <v>561660</v>
      </c>
      <c r="V193" s="83">
        <f t="shared" si="13"/>
        <v>561660</v>
      </c>
      <c r="W193" s="84">
        <f t="shared" si="13"/>
        <v>561149.2</v>
      </c>
      <c r="X193" s="82">
        <f>W193/U193*100</f>
        <v>99.90905530035964</v>
      </c>
      <c r="Y193" s="83">
        <f>W193/V193*100</f>
        <v>99.90905530035964</v>
      </c>
      <c r="Z193" s="1"/>
    </row>
    <row r="194" spans="1:26" ht="23.25">
      <c r="A194" s="1"/>
      <c r="B194" s="44"/>
      <c r="C194" s="44"/>
      <c r="D194" s="44"/>
      <c r="E194" s="44"/>
      <c r="F194" s="51"/>
      <c r="G194" s="43"/>
      <c r="H194" s="44"/>
      <c r="I194" s="45"/>
      <c r="J194" s="49" t="s">
        <v>46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>
        <f t="shared" si="13"/>
        <v>0</v>
      </c>
      <c r="V194" s="83">
        <f t="shared" si="13"/>
        <v>0</v>
      </c>
      <c r="W194" s="84">
        <f t="shared" si="13"/>
        <v>0</v>
      </c>
      <c r="X194" s="82"/>
      <c r="Y194" s="83"/>
      <c r="Z194" s="1"/>
    </row>
    <row r="195" spans="1:26" ht="23.25">
      <c r="A195" s="1"/>
      <c r="B195" s="44"/>
      <c r="C195" s="44"/>
      <c r="D195" s="44"/>
      <c r="E195" s="44"/>
      <c r="F195" s="42"/>
      <c r="G195" s="43"/>
      <c r="H195" s="44"/>
      <c r="I195" s="45"/>
      <c r="J195" s="49"/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/>
      <c r="V195" s="83"/>
      <c r="W195" s="84"/>
      <c r="X195" s="82"/>
      <c r="Y195" s="83"/>
      <c r="Z195" s="1"/>
    </row>
    <row r="196" spans="1:26" ht="23.25">
      <c r="A196" s="1"/>
      <c r="B196" s="44"/>
      <c r="C196" s="44"/>
      <c r="D196" s="44"/>
      <c r="E196" s="44"/>
      <c r="F196" s="42"/>
      <c r="G196" s="43"/>
      <c r="H196" s="41" t="s">
        <v>68</v>
      </c>
      <c r="I196" s="45"/>
      <c r="J196" s="49" t="s">
        <v>69</v>
      </c>
      <c r="K196" s="50"/>
      <c r="L196" s="43"/>
      <c r="M196" s="71"/>
      <c r="N196" s="72"/>
      <c r="O196" s="73"/>
      <c r="P196" s="71"/>
      <c r="Q196" s="79"/>
      <c r="R196" s="80"/>
      <c r="S196" s="79"/>
      <c r="T196" s="81"/>
      <c r="U196" s="82">
        <f>SUM(U197:U198)</f>
        <v>117960</v>
      </c>
      <c r="V196" s="83">
        <f>SUM(V197:V198)</f>
        <v>117960</v>
      </c>
      <c r="W196" s="84">
        <f>SUM(W197:W198)</f>
        <v>117960</v>
      </c>
      <c r="X196" s="82">
        <f>W196/U196*100</f>
        <v>100</v>
      </c>
      <c r="Y196" s="83">
        <f>W196/V196*100</f>
        <v>100</v>
      </c>
      <c r="Z196" s="1"/>
    </row>
    <row r="197" spans="1:26" ht="23.25">
      <c r="A197" s="1"/>
      <c r="B197" s="44"/>
      <c r="C197" s="44"/>
      <c r="D197" s="44"/>
      <c r="E197" s="44"/>
      <c r="F197" s="42"/>
      <c r="G197" s="43"/>
      <c r="H197" s="44"/>
      <c r="I197" s="45"/>
      <c r="J197" s="49" t="s">
        <v>45</v>
      </c>
      <c r="K197" s="50"/>
      <c r="L197" s="43"/>
      <c r="M197" s="71"/>
      <c r="N197" s="72"/>
      <c r="O197" s="73"/>
      <c r="P197" s="71"/>
      <c r="Q197" s="79"/>
      <c r="R197" s="80"/>
      <c r="S197" s="79"/>
      <c r="T197" s="81"/>
      <c r="U197" s="82">
        <v>117960</v>
      </c>
      <c r="V197" s="83">
        <v>117960</v>
      </c>
      <c r="W197" s="84">
        <v>117960</v>
      </c>
      <c r="X197" s="82">
        <f>W197/U197*100</f>
        <v>100</v>
      </c>
      <c r="Y197" s="83">
        <f>W197/V197*100</f>
        <v>100</v>
      </c>
      <c r="Z197" s="1"/>
    </row>
    <row r="198" spans="1:26" ht="23.25">
      <c r="A198" s="1"/>
      <c r="B198" s="44"/>
      <c r="C198" s="44"/>
      <c r="D198" s="44"/>
      <c r="E198" s="44"/>
      <c r="F198" s="42"/>
      <c r="G198" s="43"/>
      <c r="H198" s="44"/>
      <c r="I198" s="45"/>
      <c r="J198" s="49" t="s">
        <v>46</v>
      </c>
      <c r="K198" s="50"/>
      <c r="L198" s="43"/>
      <c r="M198" s="71"/>
      <c r="N198" s="72"/>
      <c r="O198" s="73"/>
      <c r="P198" s="71"/>
      <c r="Q198" s="79"/>
      <c r="R198" s="80"/>
      <c r="S198" s="79"/>
      <c r="T198" s="81"/>
      <c r="U198" s="82"/>
      <c r="V198" s="83"/>
      <c r="W198" s="84"/>
      <c r="X198" s="82"/>
      <c r="Y198" s="83"/>
      <c r="Z198" s="1"/>
    </row>
    <row r="199" spans="1:26" ht="23.25">
      <c r="A199" s="1"/>
      <c r="B199" s="44"/>
      <c r="C199" s="44"/>
      <c r="D199" s="44"/>
      <c r="E199" s="44"/>
      <c r="F199" s="42"/>
      <c r="G199" s="43"/>
      <c r="H199" s="41" t="s">
        <v>114</v>
      </c>
      <c r="I199" s="45"/>
      <c r="J199" s="49" t="s">
        <v>115</v>
      </c>
      <c r="K199" s="50"/>
      <c r="L199" s="43"/>
      <c r="M199" s="71"/>
      <c r="N199" s="72"/>
      <c r="O199" s="73"/>
      <c r="P199" s="71"/>
      <c r="Q199" s="79"/>
      <c r="R199" s="80"/>
      <c r="S199" s="79"/>
      <c r="T199" s="81"/>
      <c r="U199" s="82"/>
      <c r="V199" s="83"/>
      <c r="W199" s="84"/>
      <c r="X199" s="82"/>
      <c r="Y199" s="83"/>
      <c r="Z199" s="1"/>
    </row>
    <row r="200" spans="1:26" ht="23.25">
      <c r="A200" s="1"/>
      <c r="B200" s="44"/>
      <c r="C200" s="44"/>
      <c r="D200" s="44"/>
      <c r="E200" s="44"/>
      <c r="F200" s="42"/>
      <c r="G200" s="43"/>
      <c r="H200" s="44"/>
      <c r="I200" s="45"/>
      <c r="J200" s="49" t="s">
        <v>116</v>
      </c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>
        <f>SUM(U201:U202)</f>
        <v>443700</v>
      </c>
      <c r="V200" s="83">
        <f>SUM(V201:V202)</f>
        <v>443700</v>
      </c>
      <c r="W200" s="84">
        <f>SUM(W201:W202)</f>
        <v>443189.2</v>
      </c>
      <c r="X200" s="82">
        <f>W200/U200*100</f>
        <v>99.88487716925852</v>
      </c>
      <c r="Y200" s="83">
        <f>W200/V200*100</f>
        <v>99.88487716925852</v>
      </c>
      <c r="Z200" s="1"/>
    </row>
    <row r="201" spans="1:26" ht="23.25">
      <c r="A201" s="1"/>
      <c r="B201" s="44"/>
      <c r="C201" s="44"/>
      <c r="D201" s="44"/>
      <c r="E201" s="44"/>
      <c r="F201" s="42"/>
      <c r="G201" s="43"/>
      <c r="H201" s="44"/>
      <c r="I201" s="45"/>
      <c r="J201" s="49" t="s">
        <v>45</v>
      </c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>
        <v>443700</v>
      </c>
      <c r="V201" s="83">
        <v>443700</v>
      </c>
      <c r="W201" s="84">
        <v>443189.2</v>
      </c>
      <c r="X201" s="82">
        <f>W201/U201*100</f>
        <v>99.88487716925852</v>
      </c>
      <c r="Y201" s="83">
        <f>W201/V201*100</f>
        <v>99.88487716925852</v>
      </c>
      <c r="Z201" s="1"/>
    </row>
    <row r="202" spans="1:26" ht="23.25">
      <c r="A202" s="1"/>
      <c r="B202" s="44"/>
      <c r="C202" s="44"/>
      <c r="D202" s="44"/>
      <c r="E202" s="44"/>
      <c r="F202" s="51"/>
      <c r="G202" s="43"/>
      <c r="H202" s="44"/>
      <c r="I202" s="45"/>
      <c r="J202" s="49" t="s">
        <v>46</v>
      </c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/>
      <c r="V202" s="83"/>
      <c r="W202" s="84"/>
      <c r="X202" s="82"/>
      <c r="Y202" s="83"/>
      <c r="Z202" s="1"/>
    </row>
    <row r="203" spans="1:26" ht="23.25">
      <c r="A203" s="1"/>
      <c r="B203" s="44"/>
      <c r="C203" s="44"/>
      <c r="D203" s="44"/>
      <c r="E203" s="44"/>
      <c r="F203" s="42"/>
      <c r="G203" s="43"/>
      <c r="H203" s="44"/>
      <c r="I203" s="45"/>
      <c r="J203" s="49"/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/>
      <c r="V203" s="83"/>
      <c r="W203" s="84"/>
      <c r="X203" s="82"/>
      <c r="Y203" s="83"/>
      <c r="Z203" s="1"/>
    </row>
    <row r="204" spans="1:26" ht="23.25">
      <c r="A204" s="1"/>
      <c r="B204" s="44"/>
      <c r="C204" s="44"/>
      <c r="D204" s="44"/>
      <c r="E204" s="44"/>
      <c r="F204" s="42" t="s">
        <v>131</v>
      </c>
      <c r="G204" s="43"/>
      <c r="H204" s="41"/>
      <c r="I204" s="45"/>
      <c r="J204" s="49" t="s">
        <v>132</v>
      </c>
      <c r="K204" s="50"/>
      <c r="L204" s="43"/>
      <c r="M204" s="71"/>
      <c r="N204" s="72"/>
      <c r="O204" s="73"/>
      <c r="P204" s="71"/>
      <c r="Q204" s="79"/>
      <c r="R204" s="80"/>
      <c r="S204" s="79"/>
      <c r="T204" s="81"/>
      <c r="U204" s="82"/>
      <c r="V204" s="83"/>
      <c r="W204" s="84"/>
      <c r="X204" s="82"/>
      <c r="Y204" s="83"/>
      <c r="Z204" s="1"/>
    </row>
    <row r="205" spans="1:26" ht="23.25">
      <c r="A205" s="1"/>
      <c r="B205" s="44"/>
      <c r="C205" s="44"/>
      <c r="D205" s="44"/>
      <c r="E205" s="44"/>
      <c r="F205" s="42"/>
      <c r="G205" s="43"/>
      <c r="H205" s="41"/>
      <c r="I205" s="45"/>
      <c r="J205" s="49" t="s">
        <v>133</v>
      </c>
      <c r="K205" s="50"/>
      <c r="L205" s="43"/>
      <c r="M205" s="71"/>
      <c r="N205" s="72"/>
      <c r="O205" s="73"/>
      <c r="P205" s="71"/>
      <c r="Q205" s="79"/>
      <c r="R205" s="80"/>
      <c r="S205" s="79"/>
      <c r="T205" s="81"/>
      <c r="U205" s="82">
        <f>SUM(U206:U207)</f>
        <v>177690.2</v>
      </c>
      <c r="V205" s="83">
        <f>SUM(V206:V207)</f>
        <v>184655.59999999998</v>
      </c>
      <c r="W205" s="84">
        <f>SUM(W206:W207)</f>
        <v>184655.59999999998</v>
      </c>
      <c r="X205" s="82">
        <f>W205/U205*100</f>
        <v>103.91996857451899</v>
      </c>
      <c r="Y205" s="83">
        <f>W205/V205*100</f>
        <v>100</v>
      </c>
      <c r="Z205" s="1"/>
    </row>
    <row r="206" spans="1:26" ht="23.25">
      <c r="A206" s="1"/>
      <c r="B206" s="44"/>
      <c r="C206" s="44"/>
      <c r="D206" s="44"/>
      <c r="E206" s="44"/>
      <c r="F206" s="42"/>
      <c r="G206" s="43"/>
      <c r="H206" s="44"/>
      <c r="I206" s="45"/>
      <c r="J206" s="49" t="s">
        <v>45</v>
      </c>
      <c r="K206" s="50"/>
      <c r="L206" s="43"/>
      <c r="M206" s="71"/>
      <c r="N206" s="72"/>
      <c r="O206" s="73"/>
      <c r="P206" s="71"/>
      <c r="Q206" s="79"/>
      <c r="R206" s="80"/>
      <c r="S206" s="79"/>
      <c r="T206" s="81"/>
      <c r="U206" s="82">
        <f>SUM(U210,U214,U217,U220,U224,U237,U240)</f>
        <v>177115.2</v>
      </c>
      <c r="V206" s="83">
        <f>SUM(V210,V214,V217,V220,V224,V237,V240)</f>
        <v>184189.59999999998</v>
      </c>
      <c r="W206" s="84">
        <f>SUM(W210,W214,W217,W220,W224,W237,W240)</f>
        <v>184189.59999999998</v>
      </c>
      <c r="X206" s="82">
        <f>W206/U206*100</f>
        <v>103.99423651950819</v>
      </c>
      <c r="Y206" s="83">
        <f>W206/V206*100</f>
        <v>100</v>
      </c>
      <c r="Z206" s="1"/>
    </row>
    <row r="207" spans="1:26" ht="23.25">
      <c r="A207" s="1"/>
      <c r="B207" s="44"/>
      <c r="C207" s="44"/>
      <c r="D207" s="44"/>
      <c r="E207" s="44"/>
      <c r="F207" s="42"/>
      <c r="G207" s="43"/>
      <c r="H207" s="44"/>
      <c r="I207" s="45"/>
      <c r="J207" s="49" t="s">
        <v>46</v>
      </c>
      <c r="K207" s="50"/>
      <c r="L207" s="43"/>
      <c r="M207" s="71"/>
      <c r="N207" s="72"/>
      <c r="O207" s="73"/>
      <c r="P207" s="71"/>
      <c r="Q207" s="79"/>
      <c r="R207" s="80"/>
      <c r="S207" s="79"/>
      <c r="T207" s="81"/>
      <c r="U207" s="82">
        <f>SUM(U211,U215,U218,U221,U235,U238,U241)</f>
        <v>575</v>
      </c>
      <c r="V207" s="83">
        <f>SUM(V211,V215,V218,V221,V235,V238,V241)</f>
        <v>466</v>
      </c>
      <c r="W207" s="84">
        <f>SUM(W211,W215,W218,W221,W235,W238,W241)</f>
        <v>466</v>
      </c>
      <c r="X207" s="82">
        <f>W207/U207*100</f>
        <v>81.04347826086956</v>
      </c>
      <c r="Y207" s="83">
        <f>W207/V207*100</f>
        <v>100</v>
      </c>
      <c r="Z207" s="1"/>
    </row>
    <row r="208" spans="1:26" ht="23.25">
      <c r="A208" s="1"/>
      <c r="B208" s="44"/>
      <c r="C208" s="44"/>
      <c r="D208" s="44"/>
      <c r="E208" s="44"/>
      <c r="F208" s="42"/>
      <c r="G208" s="43"/>
      <c r="H208" s="44"/>
      <c r="I208" s="45"/>
      <c r="J208" s="49"/>
      <c r="K208" s="50"/>
      <c r="L208" s="43"/>
      <c r="M208" s="71"/>
      <c r="N208" s="72"/>
      <c r="O208" s="73"/>
      <c r="P208" s="71"/>
      <c r="Q208" s="79"/>
      <c r="R208" s="80"/>
      <c r="S208" s="79"/>
      <c r="T208" s="81"/>
      <c r="U208" s="82"/>
      <c r="V208" s="83"/>
      <c r="W208" s="84"/>
      <c r="X208" s="82"/>
      <c r="Y208" s="83"/>
      <c r="Z208" s="1"/>
    </row>
    <row r="209" spans="1:26" ht="23.25">
      <c r="A209" s="1"/>
      <c r="B209" s="44"/>
      <c r="C209" s="44"/>
      <c r="D209" s="44"/>
      <c r="E209" s="44"/>
      <c r="F209" s="42"/>
      <c r="G209" s="43"/>
      <c r="H209" s="41" t="s">
        <v>134</v>
      </c>
      <c r="I209" s="45"/>
      <c r="J209" s="49" t="s">
        <v>135</v>
      </c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>
        <f>SUM(U210:U211)</f>
        <v>900</v>
      </c>
      <c r="V209" s="83">
        <f>SUM(V210:V211)</f>
        <v>893.7</v>
      </c>
      <c r="W209" s="84">
        <f>SUM(W210:W211)</f>
        <v>893.7</v>
      </c>
      <c r="X209" s="82">
        <f>W209/U209*100</f>
        <v>99.30000000000001</v>
      </c>
      <c r="Y209" s="83">
        <f>W209/V209*100</f>
        <v>100</v>
      </c>
      <c r="Z209" s="1"/>
    </row>
    <row r="210" spans="1:26" ht="23.25">
      <c r="A210" s="1"/>
      <c r="B210" s="44"/>
      <c r="C210" s="44"/>
      <c r="D210" s="44"/>
      <c r="E210" s="44"/>
      <c r="F210" s="42"/>
      <c r="G210" s="43"/>
      <c r="H210" s="44"/>
      <c r="I210" s="45"/>
      <c r="J210" s="49" t="s">
        <v>45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>
        <v>900</v>
      </c>
      <c r="V210" s="83">
        <v>893.7</v>
      </c>
      <c r="W210" s="84">
        <v>893.7</v>
      </c>
      <c r="X210" s="82">
        <f>W210/U210*100</f>
        <v>99.30000000000001</v>
      </c>
      <c r="Y210" s="83">
        <f>W210/V210*100</f>
        <v>100</v>
      </c>
      <c r="Z210" s="1"/>
    </row>
    <row r="211" spans="1:26" ht="23.25">
      <c r="A211" s="1"/>
      <c r="B211" s="44"/>
      <c r="C211" s="44"/>
      <c r="D211" s="44"/>
      <c r="E211" s="44"/>
      <c r="F211" s="42"/>
      <c r="G211" s="43"/>
      <c r="H211" s="44"/>
      <c r="I211" s="45"/>
      <c r="J211" s="49" t="s">
        <v>46</v>
      </c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/>
      <c r="V211" s="83"/>
      <c r="W211" s="84"/>
      <c r="X211" s="82"/>
      <c r="Y211" s="83"/>
      <c r="Z211" s="1"/>
    </row>
    <row r="212" spans="1:26" ht="23.25">
      <c r="A212" s="1"/>
      <c r="B212" s="44"/>
      <c r="C212" s="44"/>
      <c r="D212" s="44"/>
      <c r="E212" s="44"/>
      <c r="F212" s="42"/>
      <c r="G212" s="43"/>
      <c r="H212" s="41" t="s">
        <v>136</v>
      </c>
      <c r="I212" s="45"/>
      <c r="J212" s="49" t="s">
        <v>137</v>
      </c>
      <c r="K212" s="50"/>
      <c r="L212" s="43"/>
      <c r="M212" s="71"/>
      <c r="N212" s="72"/>
      <c r="O212" s="73"/>
      <c r="P212" s="71"/>
      <c r="Q212" s="79"/>
      <c r="R212" s="80"/>
      <c r="S212" s="79"/>
      <c r="T212" s="81"/>
      <c r="U212" s="82"/>
      <c r="V212" s="83"/>
      <c r="W212" s="84"/>
      <c r="X212" s="82"/>
      <c r="Y212" s="83"/>
      <c r="Z212" s="1"/>
    </row>
    <row r="213" spans="1:26" ht="23.25">
      <c r="A213" s="1"/>
      <c r="B213" s="44"/>
      <c r="C213" s="44"/>
      <c r="D213" s="44"/>
      <c r="E213" s="44"/>
      <c r="F213" s="42"/>
      <c r="G213" s="43"/>
      <c r="H213" s="44"/>
      <c r="I213" s="45"/>
      <c r="J213" s="49" t="s">
        <v>138</v>
      </c>
      <c r="K213" s="50"/>
      <c r="L213" s="43"/>
      <c r="M213" s="71"/>
      <c r="N213" s="72"/>
      <c r="O213" s="73"/>
      <c r="P213" s="71"/>
      <c r="Q213" s="79"/>
      <c r="R213" s="80"/>
      <c r="S213" s="79"/>
      <c r="T213" s="81"/>
      <c r="U213" s="82">
        <f>SUM(U214:U215)</f>
        <v>3465</v>
      </c>
      <c r="V213" s="83">
        <f>SUM(V214:V215)</f>
        <v>5240</v>
      </c>
      <c r="W213" s="84">
        <f>SUM(W214:W215)</f>
        <v>5240</v>
      </c>
      <c r="X213" s="82">
        <f aca="true" t="shared" si="14" ref="X213:X221">W213/U213*100</f>
        <v>151.2265512265512</v>
      </c>
      <c r="Y213" s="83">
        <f aca="true" t="shared" si="15" ref="Y213:Y221">W213/V213*100</f>
        <v>100</v>
      </c>
      <c r="Z213" s="1"/>
    </row>
    <row r="214" spans="1:26" ht="23.25">
      <c r="A214" s="1"/>
      <c r="B214" s="44"/>
      <c r="C214" s="44"/>
      <c r="D214" s="44"/>
      <c r="E214" s="44"/>
      <c r="F214" s="42"/>
      <c r="G214" s="43"/>
      <c r="H214" s="41"/>
      <c r="I214" s="45"/>
      <c r="J214" s="49" t="s">
        <v>45</v>
      </c>
      <c r="K214" s="50"/>
      <c r="L214" s="43"/>
      <c r="M214" s="71"/>
      <c r="N214" s="72"/>
      <c r="O214" s="73"/>
      <c r="P214" s="71"/>
      <c r="Q214" s="79"/>
      <c r="R214" s="80"/>
      <c r="S214" s="79"/>
      <c r="T214" s="81"/>
      <c r="U214" s="82">
        <v>3465</v>
      </c>
      <c r="V214" s="83">
        <v>5240</v>
      </c>
      <c r="W214" s="84">
        <v>5240</v>
      </c>
      <c r="X214" s="82">
        <f t="shared" si="14"/>
        <v>151.2265512265512</v>
      </c>
      <c r="Y214" s="83">
        <f t="shared" si="15"/>
        <v>100</v>
      </c>
      <c r="Z214" s="1"/>
    </row>
    <row r="215" spans="1:26" ht="23.25">
      <c r="A215" s="1"/>
      <c r="B215" s="44"/>
      <c r="C215" s="44"/>
      <c r="D215" s="44"/>
      <c r="E215" s="44"/>
      <c r="F215" s="42"/>
      <c r="G215" s="43"/>
      <c r="H215" s="44"/>
      <c r="I215" s="45"/>
      <c r="J215" s="49" t="s">
        <v>46</v>
      </c>
      <c r="K215" s="50"/>
      <c r="L215" s="43"/>
      <c r="M215" s="71"/>
      <c r="N215" s="72"/>
      <c r="O215" s="73"/>
      <c r="P215" s="71"/>
      <c r="Q215" s="79"/>
      <c r="R215" s="80"/>
      <c r="S215" s="79"/>
      <c r="T215" s="81"/>
      <c r="U215" s="82"/>
      <c r="V215" s="83"/>
      <c r="W215" s="84"/>
      <c r="X215" s="82"/>
      <c r="Y215" s="83"/>
      <c r="Z215" s="1"/>
    </row>
    <row r="216" spans="1:26" ht="23.25">
      <c r="A216" s="1"/>
      <c r="B216" s="44"/>
      <c r="C216" s="44"/>
      <c r="D216" s="44"/>
      <c r="E216" s="44"/>
      <c r="F216" s="42"/>
      <c r="G216" s="43"/>
      <c r="H216" s="41" t="s">
        <v>139</v>
      </c>
      <c r="I216" s="45"/>
      <c r="J216" s="49" t="s">
        <v>140</v>
      </c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>
        <f>SUM(U217:U218)</f>
        <v>270</v>
      </c>
      <c r="V216" s="83">
        <f>SUM(V217:V218)</f>
        <v>300</v>
      </c>
      <c r="W216" s="84">
        <f>SUM(W217:W218)</f>
        <v>300</v>
      </c>
      <c r="X216" s="82">
        <f t="shared" si="14"/>
        <v>111.11111111111111</v>
      </c>
      <c r="Y216" s="83">
        <f t="shared" si="15"/>
        <v>100</v>
      </c>
      <c r="Z216" s="1"/>
    </row>
    <row r="217" spans="1:26" ht="23.25">
      <c r="A217" s="1"/>
      <c r="B217" s="44"/>
      <c r="C217" s="44"/>
      <c r="D217" s="44"/>
      <c r="E217" s="44"/>
      <c r="F217" s="42"/>
      <c r="G217" s="43"/>
      <c r="H217" s="44"/>
      <c r="I217" s="45"/>
      <c r="J217" s="49" t="s">
        <v>45</v>
      </c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>
        <v>270</v>
      </c>
      <c r="V217" s="83">
        <v>300</v>
      </c>
      <c r="W217" s="84">
        <v>300</v>
      </c>
      <c r="X217" s="82">
        <f t="shared" si="14"/>
        <v>111.11111111111111</v>
      </c>
      <c r="Y217" s="83">
        <f t="shared" si="15"/>
        <v>100</v>
      </c>
      <c r="Z217" s="1"/>
    </row>
    <row r="218" spans="1:26" ht="23.25">
      <c r="A218" s="1"/>
      <c r="B218" s="44"/>
      <c r="C218" s="44"/>
      <c r="D218" s="44"/>
      <c r="E218" s="44"/>
      <c r="F218" s="42"/>
      <c r="G218" s="43"/>
      <c r="H218" s="41"/>
      <c r="I218" s="45"/>
      <c r="J218" s="49" t="s">
        <v>46</v>
      </c>
      <c r="K218" s="50"/>
      <c r="L218" s="43"/>
      <c r="M218" s="71"/>
      <c r="N218" s="72"/>
      <c r="O218" s="73"/>
      <c r="P218" s="71"/>
      <c r="Q218" s="79"/>
      <c r="R218" s="80"/>
      <c r="S218" s="79"/>
      <c r="T218" s="81"/>
      <c r="U218" s="82"/>
      <c r="V218" s="83"/>
      <c r="W218" s="84"/>
      <c r="X218" s="82"/>
      <c r="Y218" s="83"/>
      <c r="Z218" s="1"/>
    </row>
    <row r="219" spans="1:26" ht="23.25">
      <c r="A219" s="1"/>
      <c r="B219" s="44"/>
      <c r="C219" s="44"/>
      <c r="D219" s="44"/>
      <c r="E219" s="44"/>
      <c r="F219" s="42"/>
      <c r="G219" s="43"/>
      <c r="H219" s="41" t="s">
        <v>141</v>
      </c>
      <c r="I219" s="45"/>
      <c r="J219" s="49" t="s">
        <v>142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>
        <f>SUM(U220,U221)</f>
        <v>103060.2</v>
      </c>
      <c r="V219" s="83">
        <f>SUM(V220,V221)</f>
        <v>107269.4</v>
      </c>
      <c r="W219" s="84">
        <f>SUM(W220,W221)</f>
        <v>107269.4</v>
      </c>
      <c r="X219" s="82">
        <f t="shared" si="14"/>
        <v>104.08421485694768</v>
      </c>
      <c r="Y219" s="83">
        <f t="shared" si="15"/>
        <v>100</v>
      </c>
      <c r="Z219" s="1"/>
    </row>
    <row r="220" spans="1:26" ht="23.25">
      <c r="A220" s="1"/>
      <c r="B220" s="44"/>
      <c r="C220" s="44"/>
      <c r="D220" s="44"/>
      <c r="E220" s="44"/>
      <c r="F220" s="42"/>
      <c r="G220" s="43"/>
      <c r="H220" s="44"/>
      <c r="I220" s="45"/>
      <c r="J220" s="49" t="s">
        <v>45</v>
      </c>
      <c r="K220" s="50"/>
      <c r="L220" s="43"/>
      <c r="M220" s="71"/>
      <c r="N220" s="72"/>
      <c r="O220" s="73"/>
      <c r="P220" s="71"/>
      <c r="Q220" s="79"/>
      <c r="R220" s="80"/>
      <c r="S220" s="79"/>
      <c r="T220" s="81"/>
      <c r="U220" s="82">
        <v>102485.2</v>
      </c>
      <c r="V220" s="83">
        <v>106803.4</v>
      </c>
      <c r="W220" s="84">
        <v>106803.4</v>
      </c>
      <c r="X220" s="82">
        <f t="shared" si="14"/>
        <v>104.21348643511452</v>
      </c>
      <c r="Y220" s="83">
        <f t="shared" si="15"/>
        <v>100</v>
      </c>
      <c r="Z220" s="1"/>
    </row>
    <row r="221" spans="1:26" ht="23.25">
      <c r="A221" s="1"/>
      <c r="B221" s="44"/>
      <c r="C221" s="44"/>
      <c r="D221" s="44"/>
      <c r="E221" s="44"/>
      <c r="F221" s="51"/>
      <c r="G221" s="43"/>
      <c r="H221" s="44"/>
      <c r="I221" s="45"/>
      <c r="J221" s="49" t="s">
        <v>46</v>
      </c>
      <c r="K221" s="50"/>
      <c r="L221" s="43"/>
      <c r="M221" s="71"/>
      <c r="N221" s="72"/>
      <c r="O221" s="73"/>
      <c r="P221" s="71"/>
      <c r="Q221" s="79"/>
      <c r="R221" s="80"/>
      <c r="S221" s="79"/>
      <c r="T221" s="81"/>
      <c r="U221" s="82">
        <v>575</v>
      </c>
      <c r="V221" s="83">
        <v>466</v>
      </c>
      <c r="W221" s="84">
        <v>466</v>
      </c>
      <c r="X221" s="82">
        <f t="shared" si="14"/>
        <v>81.04347826086956</v>
      </c>
      <c r="Y221" s="83">
        <f t="shared" si="15"/>
        <v>100</v>
      </c>
      <c r="Z221" s="1"/>
    </row>
    <row r="222" spans="1:26" ht="23.25">
      <c r="A222" s="1"/>
      <c r="B222" s="44"/>
      <c r="C222" s="44"/>
      <c r="D222" s="44"/>
      <c r="E222" s="44"/>
      <c r="F222" s="42"/>
      <c r="G222" s="43"/>
      <c r="H222" s="41" t="s">
        <v>143</v>
      </c>
      <c r="I222" s="45"/>
      <c r="J222" s="49" t="s">
        <v>144</v>
      </c>
      <c r="K222" s="50"/>
      <c r="L222" s="43"/>
      <c r="M222" s="71"/>
      <c r="N222" s="72"/>
      <c r="O222" s="73"/>
      <c r="P222" s="71"/>
      <c r="Q222" s="79"/>
      <c r="R222" s="80"/>
      <c r="S222" s="79"/>
      <c r="T222" s="81"/>
      <c r="U222" s="82"/>
      <c r="V222" s="83"/>
      <c r="W222" s="84"/>
      <c r="X222" s="82"/>
      <c r="Y222" s="83"/>
      <c r="Z222" s="1"/>
    </row>
    <row r="223" spans="1:26" ht="23.25">
      <c r="A223" s="1"/>
      <c r="B223" s="44"/>
      <c r="C223" s="44"/>
      <c r="D223" s="44"/>
      <c r="E223" s="44"/>
      <c r="F223" s="51"/>
      <c r="G223" s="43"/>
      <c r="H223" s="44"/>
      <c r="I223" s="45"/>
      <c r="J223" s="49" t="s">
        <v>145</v>
      </c>
      <c r="K223" s="50"/>
      <c r="L223" s="43"/>
      <c r="M223" s="71"/>
      <c r="N223" s="72"/>
      <c r="O223" s="73"/>
      <c r="P223" s="71"/>
      <c r="Q223" s="79"/>
      <c r="R223" s="80"/>
      <c r="S223" s="79"/>
      <c r="T223" s="81"/>
      <c r="U223" s="82">
        <f>SUM(U224:U235)</f>
        <v>180</v>
      </c>
      <c r="V223" s="83">
        <f>SUM(V224:V235)</f>
        <v>187.5</v>
      </c>
      <c r="W223" s="84">
        <f>SUM(W224:W235)</f>
        <v>187.5</v>
      </c>
      <c r="X223" s="82">
        <f>W223/U223*100</f>
        <v>104.16666666666667</v>
      </c>
      <c r="Y223" s="83">
        <f>W223/V223*100</f>
        <v>100</v>
      </c>
      <c r="Z223" s="1"/>
    </row>
    <row r="224" spans="1:26" ht="23.25">
      <c r="A224" s="1"/>
      <c r="B224" s="44"/>
      <c r="C224" s="44"/>
      <c r="D224" s="44"/>
      <c r="E224" s="44"/>
      <c r="F224" s="51"/>
      <c r="G224" s="43"/>
      <c r="H224" s="44"/>
      <c r="I224" s="45"/>
      <c r="J224" s="49" t="s">
        <v>45</v>
      </c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>
        <v>180</v>
      </c>
      <c r="V224" s="83">
        <v>187.5</v>
      </c>
      <c r="W224" s="84">
        <v>187.5</v>
      </c>
      <c r="X224" s="82">
        <f>W224/U224*100</f>
        <v>104.16666666666667</v>
      </c>
      <c r="Y224" s="83">
        <f>W224/V224*100</f>
        <v>100</v>
      </c>
      <c r="Z224" s="1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176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30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28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33</v>
      </c>
      <c r="O229" s="63"/>
      <c r="P229" s="63"/>
      <c r="Q229" s="63"/>
      <c r="R229" s="64"/>
      <c r="S229" s="8" t="s">
        <v>21</v>
      </c>
      <c r="T229" s="8"/>
      <c r="U229" s="14" t="s">
        <v>2</v>
      </c>
      <c r="V229" s="15"/>
      <c r="W229" s="15"/>
      <c r="X229" s="15"/>
      <c r="Y229" s="16"/>
      <c r="Z229" s="1"/>
    </row>
    <row r="230" spans="1:26" ht="23.25">
      <c r="A230" s="1"/>
      <c r="B230" s="20" t="s">
        <v>29</v>
      </c>
      <c r="C230" s="21"/>
      <c r="D230" s="21"/>
      <c r="E230" s="21"/>
      <c r="F230" s="21"/>
      <c r="G230" s="21"/>
      <c r="H230" s="62"/>
      <c r="I230" s="1"/>
      <c r="J230" s="2" t="s">
        <v>4</v>
      </c>
      <c r="K230" s="18"/>
      <c r="L230" s="23" t="s">
        <v>22</v>
      </c>
      <c r="M230" s="23" t="s">
        <v>31</v>
      </c>
      <c r="N230" s="65"/>
      <c r="O230" s="17"/>
      <c r="P230" s="66"/>
      <c r="Q230" s="23" t="s">
        <v>3</v>
      </c>
      <c r="R230" s="16"/>
      <c r="S230" s="15" t="s">
        <v>23</v>
      </c>
      <c r="T230" s="15"/>
      <c r="U230" s="20" t="s">
        <v>20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24</v>
      </c>
      <c r="M231" s="31" t="s">
        <v>24</v>
      </c>
      <c r="N231" s="29" t="s">
        <v>6</v>
      </c>
      <c r="O231" s="68" t="s">
        <v>7</v>
      </c>
      <c r="P231" s="29" t="s">
        <v>8</v>
      </c>
      <c r="Q231" s="20" t="s">
        <v>41</v>
      </c>
      <c r="R231" s="22"/>
      <c r="S231" s="27" t="s">
        <v>25</v>
      </c>
      <c r="T231" s="15"/>
      <c r="U231" s="24"/>
      <c r="V231" s="25"/>
      <c r="W231" s="1"/>
      <c r="X231" s="14" t="s">
        <v>3</v>
      </c>
      <c r="Y231" s="16"/>
      <c r="Z231" s="1"/>
    </row>
    <row r="232" spans="1:26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8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26</v>
      </c>
      <c r="M232" s="29" t="s">
        <v>32</v>
      </c>
      <c r="N232" s="29"/>
      <c r="O232" s="29"/>
      <c r="P232" s="29"/>
      <c r="Q232" s="26" t="s">
        <v>34</v>
      </c>
      <c r="R232" s="30" t="s">
        <v>34</v>
      </c>
      <c r="S232" s="102" t="s">
        <v>37</v>
      </c>
      <c r="T232" s="104" t="s">
        <v>38</v>
      </c>
      <c r="U232" s="31" t="s">
        <v>6</v>
      </c>
      <c r="V232" s="29" t="s">
        <v>9</v>
      </c>
      <c r="W232" s="26" t="s">
        <v>10</v>
      </c>
      <c r="X232" s="14" t="s">
        <v>11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35</v>
      </c>
      <c r="R233" s="38" t="s">
        <v>36</v>
      </c>
      <c r="S233" s="103"/>
      <c r="T233" s="105"/>
      <c r="U233" s="32"/>
      <c r="V233" s="33"/>
      <c r="W233" s="34"/>
      <c r="X233" s="39" t="s">
        <v>39</v>
      </c>
      <c r="Y233" s="40" t="s">
        <v>40</v>
      </c>
      <c r="Z233" s="1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4" t="s">
        <v>43</v>
      </c>
      <c r="C235" s="44"/>
      <c r="D235" s="44" t="s">
        <v>47</v>
      </c>
      <c r="E235" s="44"/>
      <c r="F235" s="42" t="s">
        <v>131</v>
      </c>
      <c r="G235" s="43"/>
      <c r="H235" s="44"/>
      <c r="I235" s="45"/>
      <c r="J235" s="49" t="s">
        <v>46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/>
      <c r="V235" s="83"/>
      <c r="W235" s="84"/>
      <c r="X235" s="82"/>
      <c r="Y235" s="83"/>
      <c r="Z235" s="1"/>
    </row>
    <row r="236" spans="1:26" ht="23.25">
      <c r="A236" s="1"/>
      <c r="B236" s="41"/>
      <c r="C236" s="41"/>
      <c r="D236" s="41"/>
      <c r="E236" s="41"/>
      <c r="F236" s="42"/>
      <c r="G236" s="43"/>
      <c r="H236" s="41" t="s">
        <v>146</v>
      </c>
      <c r="I236" s="45"/>
      <c r="J236" s="49" t="s">
        <v>147</v>
      </c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>
        <f>SUM(U237:U238)</f>
        <v>3765</v>
      </c>
      <c r="V236" s="83">
        <f>SUM(V237:V238)</f>
        <v>4715</v>
      </c>
      <c r="W236" s="84">
        <f>SUM(W237:W238)</f>
        <v>4715</v>
      </c>
      <c r="X236" s="82">
        <f>W236/U236*100</f>
        <v>125.2324037184595</v>
      </c>
      <c r="Y236" s="83">
        <f>W236/V236*100</f>
        <v>100</v>
      </c>
      <c r="Z236" s="1"/>
    </row>
    <row r="237" spans="1:26" ht="23.25">
      <c r="A237" s="1"/>
      <c r="B237" s="44"/>
      <c r="C237" s="44"/>
      <c r="D237" s="44"/>
      <c r="E237" s="44"/>
      <c r="F237" s="42"/>
      <c r="G237" s="43"/>
      <c r="H237" s="44"/>
      <c r="I237" s="45"/>
      <c r="J237" s="49" t="s">
        <v>45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>
        <v>3765</v>
      </c>
      <c r="V237" s="83">
        <v>4715</v>
      </c>
      <c r="W237" s="84">
        <v>4715</v>
      </c>
      <c r="X237" s="82">
        <f>W237/U237*100</f>
        <v>125.2324037184595</v>
      </c>
      <c r="Y237" s="83">
        <f>W237/V237*100</f>
        <v>100</v>
      </c>
      <c r="Z237" s="1"/>
    </row>
    <row r="238" spans="1:26" ht="23.25">
      <c r="A238" s="1"/>
      <c r="B238" s="44"/>
      <c r="C238" s="44"/>
      <c r="D238" s="44"/>
      <c r="E238" s="44"/>
      <c r="F238" s="42"/>
      <c r="G238" s="43"/>
      <c r="H238" s="44"/>
      <c r="I238" s="45"/>
      <c r="J238" s="49" t="s">
        <v>46</v>
      </c>
      <c r="K238" s="50"/>
      <c r="L238" s="43"/>
      <c r="M238" s="71"/>
      <c r="N238" s="72"/>
      <c r="O238" s="73"/>
      <c r="P238" s="71"/>
      <c r="Q238" s="79"/>
      <c r="R238" s="80"/>
      <c r="S238" s="79"/>
      <c r="T238" s="81"/>
      <c r="U238" s="82"/>
      <c r="V238" s="83"/>
      <c r="W238" s="84"/>
      <c r="X238" s="82"/>
      <c r="Y238" s="83"/>
      <c r="Z238" s="1"/>
    </row>
    <row r="239" spans="1:26" ht="23.25">
      <c r="A239" s="1"/>
      <c r="B239" s="44"/>
      <c r="C239" s="44"/>
      <c r="D239" s="44"/>
      <c r="E239" s="44"/>
      <c r="F239" s="51"/>
      <c r="G239" s="43"/>
      <c r="H239" s="41" t="s">
        <v>148</v>
      </c>
      <c r="I239" s="45"/>
      <c r="J239" s="49" t="s">
        <v>149</v>
      </c>
      <c r="K239" s="50"/>
      <c r="L239" s="43"/>
      <c r="M239" s="71"/>
      <c r="N239" s="72"/>
      <c r="O239" s="73"/>
      <c r="P239" s="71"/>
      <c r="Q239" s="79"/>
      <c r="R239" s="80"/>
      <c r="S239" s="79"/>
      <c r="T239" s="81"/>
      <c r="U239" s="82">
        <f>SUM(U240:U241)</f>
        <v>66050</v>
      </c>
      <c r="V239" s="83">
        <f>SUM(V240:V241)</f>
        <v>66050</v>
      </c>
      <c r="W239" s="84">
        <f>SUM(W240:W241)</f>
        <v>66050</v>
      </c>
      <c r="X239" s="82">
        <f>W239/U239*100</f>
        <v>100</v>
      </c>
      <c r="Y239" s="83">
        <f>W239/V239*100</f>
        <v>100</v>
      </c>
      <c r="Z239" s="1"/>
    </row>
    <row r="240" spans="1:26" ht="23.25">
      <c r="A240" s="1"/>
      <c r="B240" s="44"/>
      <c r="C240" s="44"/>
      <c r="D240" s="44"/>
      <c r="E240" s="44"/>
      <c r="F240" s="42"/>
      <c r="G240" s="43"/>
      <c r="H240" s="44"/>
      <c r="I240" s="45"/>
      <c r="J240" s="49" t="s">
        <v>45</v>
      </c>
      <c r="K240" s="50"/>
      <c r="L240" s="43"/>
      <c r="M240" s="71"/>
      <c r="N240" s="72"/>
      <c r="O240" s="73"/>
      <c r="P240" s="71"/>
      <c r="Q240" s="79"/>
      <c r="R240" s="80"/>
      <c r="S240" s="79"/>
      <c r="T240" s="81"/>
      <c r="U240" s="82">
        <v>66050</v>
      </c>
      <c r="V240" s="83">
        <v>66050</v>
      </c>
      <c r="W240" s="84">
        <v>66050</v>
      </c>
      <c r="X240" s="82">
        <f>W240/U240*100</f>
        <v>100</v>
      </c>
      <c r="Y240" s="83">
        <f>W240/V240*100</f>
        <v>100</v>
      </c>
      <c r="Z240" s="1"/>
    </row>
    <row r="241" spans="1:26" ht="23.25">
      <c r="A241" s="1"/>
      <c r="B241" s="44"/>
      <c r="C241" s="44"/>
      <c r="D241" s="44"/>
      <c r="E241" s="44"/>
      <c r="F241" s="42"/>
      <c r="G241" s="43"/>
      <c r="H241" s="41"/>
      <c r="I241" s="45"/>
      <c r="J241" s="49" t="s">
        <v>46</v>
      </c>
      <c r="K241" s="50"/>
      <c r="L241" s="43"/>
      <c r="M241" s="71"/>
      <c r="N241" s="72"/>
      <c r="O241" s="73"/>
      <c r="P241" s="71"/>
      <c r="Q241" s="79"/>
      <c r="R241" s="80"/>
      <c r="S241" s="79"/>
      <c r="T241" s="81"/>
      <c r="U241" s="82"/>
      <c r="V241" s="83"/>
      <c r="W241" s="84"/>
      <c r="X241" s="82"/>
      <c r="Y241" s="83"/>
      <c r="Z241" s="1"/>
    </row>
    <row r="242" spans="1:26" ht="23.25">
      <c r="A242" s="1"/>
      <c r="B242" s="44"/>
      <c r="C242" s="44"/>
      <c r="D242" s="44"/>
      <c r="E242" s="44"/>
      <c r="F242" s="42"/>
      <c r="G242" s="43"/>
      <c r="H242" s="44"/>
      <c r="I242" s="45"/>
      <c r="J242" s="49"/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/>
      <c r="V242" s="83"/>
      <c r="W242" s="84"/>
      <c r="X242" s="82"/>
      <c r="Y242" s="83"/>
      <c r="Z242" s="1"/>
    </row>
    <row r="243" spans="1:26" ht="23.25">
      <c r="A243" s="1"/>
      <c r="B243" s="44"/>
      <c r="C243" s="44"/>
      <c r="D243" s="44"/>
      <c r="E243" s="44"/>
      <c r="F243" s="42" t="s">
        <v>150</v>
      </c>
      <c r="G243" s="43"/>
      <c r="H243" s="44"/>
      <c r="I243" s="45"/>
      <c r="J243" s="49" t="s">
        <v>151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/>
      <c r="V243" s="83"/>
      <c r="W243" s="84"/>
      <c r="X243" s="82"/>
      <c r="Y243" s="83"/>
      <c r="Z243" s="1"/>
    </row>
    <row r="244" spans="1:26" ht="23.25">
      <c r="A244" s="1"/>
      <c r="B244" s="44"/>
      <c r="C244" s="44"/>
      <c r="D244" s="44"/>
      <c r="E244" s="44"/>
      <c r="F244" s="42"/>
      <c r="G244" s="43"/>
      <c r="H244" s="44"/>
      <c r="I244" s="45"/>
      <c r="J244" s="49" t="s">
        <v>152</v>
      </c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>
        <f>SUM(U245:U246)</f>
        <v>503010</v>
      </c>
      <c r="V244" s="83">
        <f>SUM(V245:V246)</f>
        <v>484.4</v>
      </c>
      <c r="W244" s="84">
        <f>SUM(W245:W246)</f>
        <v>484.4</v>
      </c>
      <c r="X244" s="82">
        <f>W244/U244*100</f>
        <v>0.09630027236039045</v>
      </c>
      <c r="Y244" s="83">
        <f>W244/V244*100</f>
        <v>100</v>
      </c>
      <c r="Z244" s="1"/>
    </row>
    <row r="245" spans="1:26" ht="23.25">
      <c r="A245" s="1"/>
      <c r="B245" s="44"/>
      <c r="C245" s="44"/>
      <c r="D245" s="44"/>
      <c r="E245" s="44"/>
      <c r="F245" s="42"/>
      <c r="G245" s="43"/>
      <c r="H245" s="44"/>
      <c r="I245" s="45"/>
      <c r="J245" s="49" t="s">
        <v>45</v>
      </c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>
        <f aca="true" t="shared" si="16" ref="U245:W246">SUM(U249)</f>
        <v>503010</v>
      </c>
      <c r="V245" s="83">
        <f t="shared" si="16"/>
        <v>484.4</v>
      </c>
      <c r="W245" s="84">
        <f t="shared" si="16"/>
        <v>484.4</v>
      </c>
      <c r="X245" s="82">
        <f>W245/U245*100</f>
        <v>0.09630027236039045</v>
      </c>
      <c r="Y245" s="83">
        <f>W245/V245*100</f>
        <v>100</v>
      </c>
      <c r="Z245" s="1"/>
    </row>
    <row r="246" spans="1:26" ht="23.25">
      <c r="A246" s="1"/>
      <c r="B246" s="44"/>
      <c r="C246" s="44"/>
      <c r="D246" s="44"/>
      <c r="E246" s="44"/>
      <c r="F246" s="42"/>
      <c r="G246" s="43"/>
      <c r="H246" s="44"/>
      <c r="I246" s="45"/>
      <c r="J246" s="49" t="s">
        <v>46</v>
      </c>
      <c r="K246" s="50"/>
      <c r="L246" s="43"/>
      <c r="M246" s="71"/>
      <c r="N246" s="72"/>
      <c r="O246" s="73"/>
      <c r="P246" s="71"/>
      <c r="Q246" s="79"/>
      <c r="R246" s="80"/>
      <c r="S246" s="79"/>
      <c r="T246" s="81"/>
      <c r="U246" s="82">
        <f t="shared" si="16"/>
        <v>0</v>
      </c>
      <c r="V246" s="83">
        <f t="shared" si="16"/>
        <v>0</v>
      </c>
      <c r="W246" s="84">
        <f t="shared" si="16"/>
        <v>0</v>
      </c>
      <c r="X246" s="82"/>
      <c r="Y246" s="83"/>
      <c r="Z246" s="1"/>
    </row>
    <row r="247" spans="1:26" ht="23.25">
      <c r="A247" s="1"/>
      <c r="B247" s="44"/>
      <c r="C247" s="44"/>
      <c r="D247" s="44"/>
      <c r="E247" s="44"/>
      <c r="F247" s="51"/>
      <c r="G247" s="43"/>
      <c r="H247" s="44"/>
      <c r="I247" s="45"/>
      <c r="J247" s="49"/>
      <c r="K247" s="50"/>
      <c r="L247" s="43"/>
      <c r="M247" s="71"/>
      <c r="N247" s="72"/>
      <c r="O247" s="73"/>
      <c r="P247" s="71"/>
      <c r="Q247" s="79"/>
      <c r="R247" s="80"/>
      <c r="S247" s="79"/>
      <c r="T247" s="81"/>
      <c r="U247" s="82"/>
      <c r="V247" s="83"/>
      <c r="W247" s="84"/>
      <c r="X247" s="82"/>
      <c r="Y247" s="83"/>
      <c r="Z247" s="1"/>
    </row>
    <row r="248" spans="1:26" ht="23.25">
      <c r="A248" s="1"/>
      <c r="B248" s="44"/>
      <c r="C248" s="44"/>
      <c r="D248" s="44"/>
      <c r="E248" s="44"/>
      <c r="F248" s="42"/>
      <c r="G248" s="43"/>
      <c r="H248" s="41" t="s">
        <v>68</v>
      </c>
      <c r="I248" s="45"/>
      <c r="J248" s="49" t="s">
        <v>69</v>
      </c>
      <c r="K248" s="50"/>
      <c r="L248" s="43"/>
      <c r="M248" s="71"/>
      <c r="N248" s="72"/>
      <c r="O248" s="73"/>
      <c r="P248" s="71"/>
      <c r="Q248" s="79"/>
      <c r="R248" s="80"/>
      <c r="S248" s="79"/>
      <c r="T248" s="81"/>
      <c r="U248" s="82">
        <f>SUM(U249:U250)</f>
        <v>503010</v>
      </c>
      <c r="V248" s="83">
        <f>SUM(V249:V250)</f>
        <v>484.4</v>
      </c>
      <c r="W248" s="84">
        <f>SUM(W249:W250)</f>
        <v>484.4</v>
      </c>
      <c r="X248" s="82">
        <f>W248/U248*100</f>
        <v>0.09630027236039045</v>
      </c>
      <c r="Y248" s="83">
        <f>W248/V248*100</f>
        <v>100</v>
      </c>
      <c r="Z248" s="1"/>
    </row>
    <row r="249" spans="1:26" ht="23.25">
      <c r="A249" s="1"/>
      <c r="B249" s="44"/>
      <c r="C249" s="44"/>
      <c r="D249" s="44"/>
      <c r="E249" s="44"/>
      <c r="F249" s="42"/>
      <c r="G249" s="43"/>
      <c r="H249" s="41"/>
      <c r="I249" s="45"/>
      <c r="J249" s="49" t="s">
        <v>45</v>
      </c>
      <c r="K249" s="50"/>
      <c r="L249" s="43"/>
      <c r="M249" s="71"/>
      <c r="N249" s="72"/>
      <c r="O249" s="73"/>
      <c r="P249" s="71"/>
      <c r="Q249" s="79"/>
      <c r="R249" s="80"/>
      <c r="S249" s="79"/>
      <c r="T249" s="81"/>
      <c r="U249" s="82">
        <v>503010</v>
      </c>
      <c r="V249" s="83">
        <v>484.4</v>
      </c>
      <c r="W249" s="84">
        <v>484.4</v>
      </c>
      <c r="X249" s="82">
        <f>W249/U249*100</f>
        <v>0.09630027236039045</v>
      </c>
      <c r="Y249" s="83">
        <f>W249/V249*100</f>
        <v>100</v>
      </c>
      <c r="Z249" s="1"/>
    </row>
    <row r="250" spans="1:26" ht="23.25">
      <c r="A250" s="1"/>
      <c r="B250" s="44"/>
      <c r="C250" s="44"/>
      <c r="D250" s="44"/>
      <c r="E250" s="44"/>
      <c r="F250" s="42"/>
      <c r="G250" s="43"/>
      <c r="H250" s="41"/>
      <c r="I250" s="45"/>
      <c r="J250" s="49" t="s">
        <v>46</v>
      </c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/>
      <c r="V250" s="83"/>
      <c r="W250" s="84"/>
      <c r="X250" s="82"/>
      <c r="Y250" s="83"/>
      <c r="Z250" s="1"/>
    </row>
    <row r="251" spans="1:26" ht="23.25">
      <c r="A251" s="1"/>
      <c r="B251" s="44"/>
      <c r="C251" s="44"/>
      <c r="D251" s="44"/>
      <c r="E251" s="44"/>
      <c r="F251" s="42"/>
      <c r="G251" s="43"/>
      <c r="H251" s="44"/>
      <c r="I251" s="45"/>
      <c r="J251" s="49"/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/>
      <c r="V251" s="83"/>
      <c r="W251" s="84"/>
      <c r="X251" s="82"/>
      <c r="Y251" s="83"/>
      <c r="Z251" s="1"/>
    </row>
    <row r="252" spans="1:26" ht="23.25">
      <c r="A252" s="1"/>
      <c r="B252" s="44" t="s">
        <v>153</v>
      </c>
      <c r="C252" s="44"/>
      <c r="D252" s="44"/>
      <c r="E252" s="44"/>
      <c r="F252" s="42"/>
      <c r="G252" s="43"/>
      <c r="H252" s="44"/>
      <c r="I252" s="45"/>
      <c r="J252" s="49" t="s">
        <v>154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>
        <f>SUM(U253:U254)</f>
        <v>58440.799999999996</v>
      </c>
      <c r="V252" s="83">
        <f>SUM(V253:V254)</f>
        <v>72705</v>
      </c>
      <c r="W252" s="84">
        <f>SUM(W253:W254)</f>
        <v>72705</v>
      </c>
      <c r="X252" s="82">
        <f>W252/U252*100</f>
        <v>124.40794787203461</v>
      </c>
      <c r="Y252" s="83">
        <f>W252/V252*100</f>
        <v>100</v>
      </c>
      <c r="Z252" s="1"/>
    </row>
    <row r="253" spans="1:26" ht="23.25">
      <c r="A253" s="1"/>
      <c r="B253" s="44"/>
      <c r="C253" s="44"/>
      <c r="D253" s="44"/>
      <c r="E253" s="44"/>
      <c r="F253" s="42"/>
      <c r="G253" s="43"/>
      <c r="H253" s="44"/>
      <c r="I253" s="45"/>
      <c r="J253" s="49" t="s">
        <v>45</v>
      </c>
      <c r="K253" s="50"/>
      <c r="L253" s="43"/>
      <c r="M253" s="71"/>
      <c r="N253" s="72"/>
      <c r="O253" s="73"/>
      <c r="P253" s="71"/>
      <c r="Q253" s="79"/>
      <c r="R253" s="80"/>
      <c r="S253" s="79"/>
      <c r="T253" s="81"/>
      <c r="U253" s="82">
        <f aca="true" t="shared" si="17" ref="U253:W254">SUM(U257)</f>
        <v>58440.799999999996</v>
      </c>
      <c r="V253" s="83">
        <f t="shared" si="17"/>
        <v>72705</v>
      </c>
      <c r="W253" s="84">
        <f t="shared" si="17"/>
        <v>72705</v>
      </c>
      <c r="X253" s="82">
        <f>W253/U253*100</f>
        <v>124.40794787203461</v>
      </c>
      <c r="Y253" s="83">
        <f>W253/V253*100</f>
        <v>100</v>
      </c>
      <c r="Z253" s="1"/>
    </row>
    <row r="254" spans="1:26" ht="23.25">
      <c r="A254" s="1"/>
      <c r="B254" s="44"/>
      <c r="C254" s="44"/>
      <c r="D254" s="44"/>
      <c r="E254" s="44"/>
      <c r="F254" s="42"/>
      <c r="G254" s="43"/>
      <c r="H254" s="44"/>
      <c r="I254" s="45"/>
      <c r="J254" s="49" t="s">
        <v>46</v>
      </c>
      <c r="K254" s="50"/>
      <c r="L254" s="43"/>
      <c r="M254" s="71"/>
      <c r="N254" s="72"/>
      <c r="O254" s="73"/>
      <c r="P254" s="71"/>
      <c r="Q254" s="79"/>
      <c r="R254" s="80"/>
      <c r="S254" s="79"/>
      <c r="T254" s="81"/>
      <c r="U254" s="82">
        <f t="shared" si="17"/>
        <v>0</v>
      </c>
      <c r="V254" s="83">
        <f t="shared" si="17"/>
        <v>0</v>
      </c>
      <c r="W254" s="84">
        <f t="shared" si="17"/>
        <v>0</v>
      </c>
      <c r="X254" s="82"/>
      <c r="Y254" s="83"/>
      <c r="Z254" s="1"/>
    </row>
    <row r="255" spans="1:26" ht="23.25">
      <c r="A255" s="1"/>
      <c r="B255" s="44"/>
      <c r="C255" s="44"/>
      <c r="D255" s="44"/>
      <c r="E255" s="44"/>
      <c r="F255" s="42"/>
      <c r="G255" s="43"/>
      <c r="H255" s="44"/>
      <c r="I255" s="45"/>
      <c r="J255" s="49"/>
      <c r="K255" s="50"/>
      <c r="L255" s="43"/>
      <c r="M255" s="71"/>
      <c r="N255" s="72"/>
      <c r="O255" s="73"/>
      <c r="P255" s="71"/>
      <c r="Q255" s="79"/>
      <c r="R255" s="80"/>
      <c r="S255" s="79"/>
      <c r="T255" s="81"/>
      <c r="U255" s="82"/>
      <c r="V255" s="83"/>
      <c r="W255" s="84"/>
      <c r="X255" s="82"/>
      <c r="Y255" s="83"/>
      <c r="Z255" s="1"/>
    </row>
    <row r="256" spans="1:26" ht="23.25">
      <c r="A256" s="1"/>
      <c r="B256" s="44"/>
      <c r="C256" s="44" t="s">
        <v>155</v>
      </c>
      <c r="D256" s="44"/>
      <c r="E256" s="44"/>
      <c r="F256" s="42"/>
      <c r="G256" s="43"/>
      <c r="H256" s="44"/>
      <c r="I256" s="45"/>
      <c r="J256" s="49" t="s">
        <v>156</v>
      </c>
      <c r="K256" s="50"/>
      <c r="L256" s="43"/>
      <c r="M256" s="71"/>
      <c r="N256" s="72"/>
      <c r="O256" s="73"/>
      <c r="P256" s="71"/>
      <c r="Q256" s="79"/>
      <c r="R256" s="80"/>
      <c r="S256" s="79"/>
      <c r="T256" s="81"/>
      <c r="U256" s="82">
        <f>SUM(U257:U258)</f>
        <v>58440.799999999996</v>
      </c>
      <c r="V256" s="83">
        <f>SUM(V257:V258)</f>
        <v>72705</v>
      </c>
      <c r="W256" s="84">
        <f>SUM(W257:W258)</f>
        <v>72705</v>
      </c>
      <c r="X256" s="82">
        <f>W256/U256*100</f>
        <v>124.40794787203461</v>
      </c>
      <c r="Y256" s="83">
        <f>W256/V256*100</f>
        <v>100</v>
      </c>
      <c r="Z256" s="1"/>
    </row>
    <row r="257" spans="1:26" ht="23.25">
      <c r="A257" s="1"/>
      <c r="B257" s="44"/>
      <c r="C257" s="44"/>
      <c r="D257" s="44"/>
      <c r="E257" s="44"/>
      <c r="F257" s="42"/>
      <c r="G257" s="43"/>
      <c r="H257" s="44"/>
      <c r="I257" s="45"/>
      <c r="J257" s="49" t="s">
        <v>45</v>
      </c>
      <c r="K257" s="50"/>
      <c r="L257" s="43"/>
      <c r="M257" s="71"/>
      <c r="N257" s="72"/>
      <c r="O257" s="73"/>
      <c r="P257" s="71"/>
      <c r="Q257" s="79"/>
      <c r="R257" s="80"/>
      <c r="S257" s="79"/>
      <c r="T257" s="81"/>
      <c r="U257" s="82">
        <f aca="true" t="shared" si="18" ref="U257:W258">SUM(U261)</f>
        <v>58440.799999999996</v>
      </c>
      <c r="V257" s="83">
        <f t="shared" si="18"/>
        <v>72705</v>
      </c>
      <c r="W257" s="84">
        <f t="shared" si="18"/>
        <v>72705</v>
      </c>
      <c r="X257" s="82">
        <f>W257/U257*100</f>
        <v>124.40794787203461</v>
      </c>
      <c r="Y257" s="83">
        <f>W257/V257*100</f>
        <v>100</v>
      </c>
      <c r="Z257" s="1"/>
    </row>
    <row r="258" spans="1:26" ht="23.25">
      <c r="A258" s="1"/>
      <c r="B258" s="44"/>
      <c r="C258" s="44"/>
      <c r="D258" s="44"/>
      <c r="E258" s="44"/>
      <c r="F258" s="42"/>
      <c r="G258" s="43"/>
      <c r="H258" s="44"/>
      <c r="I258" s="45"/>
      <c r="J258" s="49" t="s">
        <v>46</v>
      </c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>
        <f t="shared" si="18"/>
        <v>0</v>
      </c>
      <c r="V258" s="83">
        <f t="shared" si="18"/>
        <v>0</v>
      </c>
      <c r="W258" s="84">
        <f t="shared" si="18"/>
        <v>0</v>
      </c>
      <c r="X258" s="82"/>
      <c r="Y258" s="83"/>
      <c r="Z258" s="1"/>
    </row>
    <row r="259" spans="1:26" ht="23.25">
      <c r="A259" s="1"/>
      <c r="B259" s="44"/>
      <c r="C259" s="44"/>
      <c r="D259" s="44"/>
      <c r="E259" s="44"/>
      <c r="F259" s="42"/>
      <c r="G259" s="43"/>
      <c r="H259" s="41"/>
      <c r="I259" s="45"/>
      <c r="J259" s="49"/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/>
      <c r="V259" s="83"/>
      <c r="W259" s="84"/>
      <c r="X259" s="82"/>
      <c r="Y259" s="83"/>
      <c r="Z259" s="1"/>
    </row>
    <row r="260" spans="1:26" ht="23.25">
      <c r="A260" s="1"/>
      <c r="B260" s="44"/>
      <c r="C260" s="44"/>
      <c r="D260" s="44" t="s">
        <v>47</v>
      </c>
      <c r="E260" s="44"/>
      <c r="F260" s="42"/>
      <c r="G260" s="43"/>
      <c r="H260" s="44"/>
      <c r="I260" s="45"/>
      <c r="J260" s="49" t="s">
        <v>48</v>
      </c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>
        <f>SUM(U261:U262)</f>
        <v>58440.799999999996</v>
      </c>
      <c r="V260" s="83">
        <f>SUM(V261:V262)</f>
        <v>72705</v>
      </c>
      <c r="W260" s="84">
        <f>SUM(W261:W262)</f>
        <v>72705</v>
      </c>
      <c r="X260" s="82">
        <f>W260/U260*100</f>
        <v>124.40794787203461</v>
      </c>
      <c r="Y260" s="83">
        <f>W260/V260*100</f>
        <v>100</v>
      </c>
      <c r="Z260" s="1"/>
    </row>
    <row r="261" spans="1:26" ht="23.25">
      <c r="A261" s="1"/>
      <c r="B261" s="44"/>
      <c r="C261" s="44"/>
      <c r="D261" s="44"/>
      <c r="E261" s="44"/>
      <c r="F261" s="42"/>
      <c r="G261" s="43"/>
      <c r="H261" s="41"/>
      <c r="I261" s="45"/>
      <c r="J261" s="49" t="s">
        <v>45</v>
      </c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>
        <f aca="true" t="shared" si="19" ref="U261:W262">SUM(U265)</f>
        <v>58440.799999999996</v>
      </c>
      <c r="V261" s="83">
        <f t="shared" si="19"/>
        <v>72705</v>
      </c>
      <c r="W261" s="84">
        <f t="shared" si="19"/>
        <v>72705</v>
      </c>
      <c r="X261" s="82">
        <f>W261/U261*100</f>
        <v>124.40794787203461</v>
      </c>
      <c r="Y261" s="83">
        <f>W261/V261*100</f>
        <v>100</v>
      </c>
      <c r="Z261" s="1"/>
    </row>
    <row r="262" spans="1:26" ht="23.25">
      <c r="A262" s="1"/>
      <c r="B262" s="44"/>
      <c r="C262" s="44"/>
      <c r="D262" s="44"/>
      <c r="E262" s="44"/>
      <c r="F262" s="42"/>
      <c r="G262" s="43"/>
      <c r="H262" s="44"/>
      <c r="I262" s="45"/>
      <c r="J262" s="49" t="s">
        <v>46</v>
      </c>
      <c r="K262" s="50"/>
      <c r="L262" s="43"/>
      <c r="M262" s="71"/>
      <c r="N262" s="72"/>
      <c r="O262" s="73"/>
      <c r="P262" s="71"/>
      <c r="Q262" s="79"/>
      <c r="R262" s="80"/>
      <c r="S262" s="79"/>
      <c r="T262" s="81"/>
      <c r="U262" s="82">
        <f t="shared" si="19"/>
        <v>0</v>
      </c>
      <c r="V262" s="83">
        <f t="shared" si="19"/>
        <v>0</v>
      </c>
      <c r="W262" s="84">
        <f t="shared" si="19"/>
        <v>0</v>
      </c>
      <c r="X262" s="82"/>
      <c r="Y262" s="83"/>
      <c r="Z262" s="1"/>
    </row>
    <row r="263" spans="1:26" ht="23.25">
      <c r="A263" s="1"/>
      <c r="B263" s="44"/>
      <c r="C263" s="44"/>
      <c r="D263" s="44"/>
      <c r="E263" s="44"/>
      <c r="F263" s="42"/>
      <c r="G263" s="43"/>
      <c r="H263" s="41"/>
      <c r="I263" s="45"/>
      <c r="J263" s="49"/>
      <c r="K263" s="50"/>
      <c r="L263" s="43"/>
      <c r="M263" s="71"/>
      <c r="N263" s="72"/>
      <c r="O263" s="73"/>
      <c r="P263" s="71"/>
      <c r="Q263" s="79"/>
      <c r="R263" s="80"/>
      <c r="S263" s="79"/>
      <c r="T263" s="81"/>
      <c r="U263" s="82"/>
      <c r="V263" s="83"/>
      <c r="W263" s="84"/>
      <c r="X263" s="82"/>
      <c r="Y263" s="83"/>
      <c r="Z263" s="1"/>
    </row>
    <row r="264" spans="1:26" ht="23.25">
      <c r="A264" s="1"/>
      <c r="B264" s="44"/>
      <c r="C264" s="44"/>
      <c r="D264" s="44"/>
      <c r="E264" s="44"/>
      <c r="F264" s="42" t="s">
        <v>157</v>
      </c>
      <c r="G264" s="43"/>
      <c r="H264" s="44"/>
      <c r="I264" s="45"/>
      <c r="J264" s="49" t="s">
        <v>158</v>
      </c>
      <c r="K264" s="50"/>
      <c r="L264" s="43"/>
      <c r="M264" s="71"/>
      <c r="N264" s="72"/>
      <c r="O264" s="73"/>
      <c r="P264" s="71"/>
      <c r="Q264" s="79"/>
      <c r="R264" s="80"/>
      <c r="S264" s="79"/>
      <c r="T264" s="81"/>
      <c r="U264" s="82">
        <f>SUM(U265,U266)</f>
        <v>58440.799999999996</v>
      </c>
      <c r="V264" s="83">
        <f>SUM(V265,V266)</f>
        <v>72705</v>
      </c>
      <c r="W264" s="84">
        <f>SUM(W265,W266)</f>
        <v>72705</v>
      </c>
      <c r="X264" s="82">
        <f>W264/U264*100</f>
        <v>124.40794787203461</v>
      </c>
      <c r="Y264" s="83">
        <f>W264/V264*100</f>
        <v>100</v>
      </c>
      <c r="Z264" s="1"/>
    </row>
    <row r="265" spans="1:26" ht="23.25">
      <c r="A265" s="1"/>
      <c r="B265" s="44"/>
      <c r="C265" s="44"/>
      <c r="D265" s="44"/>
      <c r="E265" s="44"/>
      <c r="F265" s="42"/>
      <c r="G265" s="43"/>
      <c r="H265" s="44"/>
      <c r="I265" s="45"/>
      <c r="J265" s="49" t="s">
        <v>45</v>
      </c>
      <c r="K265" s="50"/>
      <c r="L265" s="43"/>
      <c r="M265" s="71"/>
      <c r="N265" s="72"/>
      <c r="O265" s="73"/>
      <c r="P265" s="71"/>
      <c r="Q265" s="79"/>
      <c r="R265" s="80"/>
      <c r="S265" s="79"/>
      <c r="T265" s="81"/>
      <c r="U265" s="82">
        <f>SUM(U269,U282)</f>
        <v>58440.799999999996</v>
      </c>
      <c r="V265" s="83">
        <f>SUM(V269,V282)</f>
        <v>72705</v>
      </c>
      <c r="W265" s="84">
        <f>SUM(W269,W282)</f>
        <v>72705</v>
      </c>
      <c r="X265" s="82">
        <f>W265/U265*100</f>
        <v>124.40794787203461</v>
      </c>
      <c r="Y265" s="83">
        <f>W265/V265*100</f>
        <v>100</v>
      </c>
      <c r="Z265" s="1"/>
    </row>
    <row r="266" spans="1:26" ht="23.25">
      <c r="A266" s="1"/>
      <c r="B266" s="44"/>
      <c r="C266" s="44"/>
      <c r="D266" s="44"/>
      <c r="E266" s="44"/>
      <c r="F266" s="51"/>
      <c r="G266" s="43"/>
      <c r="H266" s="44"/>
      <c r="I266" s="45"/>
      <c r="J266" s="49" t="s">
        <v>46</v>
      </c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>
        <f>SUM(U280,U283)</f>
        <v>0</v>
      </c>
      <c r="V266" s="83">
        <f>SUM(V280,V283)</f>
        <v>0</v>
      </c>
      <c r="W266" s="84">
        <f>SUM(W280,W283)</f>
        <v>0</v>
      </c>
      <c r="X266" s="82"/>
      <c r="Y266" s="83"/>
      <c r="Z266" s="1"/>
    </row>
    <row r="267" spans="1:26" ht="23.25">
      <c r="A267" s="1"/>
      <c r="B267" s="44"/>
      <c r="C267" s="44"/>
      <c r="D267" s="44"/>
      <c r="E267" s="44"/>
      <c r="F267" s="42"/>
      <c r="G267" s="43"/>
      <c r="H267" s="44"/>
      <c r="I267" s="45"/>
      <c r="J267" s="49"/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/>
      <c r="V267" s="83"/>
      <c r="W267" s="84"/>
      <c r="X267" s="82"/>
      <c r="Y267" s="83"/>
      <c r="Z267" s="1"/>
    </row>
    <row r="268" spans="1:26" ht="23.25">
      <c r="A268" s="1"/>
      <c r="B268" s="44"/>
      <c r="C268" s="44"/>
      <c r="D268" s="44"/>
      <c r="E268" s="44"/>
      <c r="F268" s="51"/>
      <c r="G268" s="43"/>
      <c r="H268" s="41" t="s">
        <v>68</v>
      </c>
      <c r="I268" s="45"/>
      <c r="J268" s="49" t="s">
        <v>69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>
        <f>SUM(U269:U280)</f>
        <v>40503.2</v>
      </c>
      <c r="V268" s="83">
        <f>SUM(V269:V280)</f>
        <v>53754.2</v>
      </c>
      <c r="W268" s="84">
        <f>SUM(W269:W280)</f>
        <v>53754.2</v>
      </c>
      <c r="X268" s="82">
        <f>W268/U268*100</f>
        <v>132.7159335558672</v>
      </c>
      <c r="Y268" s="83">
        <f>W268/V268*100</f>
        <v>100</v>
      </c>
      <c r="Z268" s="1"/>
    </row>
    <row r="269" spans="1:26" ht="23.25">
      <c r="A269" s="1"/>
      <c r="B269" s="44"/>
      <c r="C269" s="44"/>
      <c r="D269" s="44"/>
      <c r="E269" s="44"/>
      <c r="F269" s="51"/>
      <c r="G269" s="43"/>
      <c r="H269" s="44"/>
      <c r="I269" s="45"/>
      <c r="J269" s="49" t="s">
        <v>45</v>
      </c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>
        <v>40503.2</v>
      </c>
      <c r="V269" s="83">
        <v>53754.2</v>
      </c>
      <c r="W269" s="84">
        <v>53754.2</v>
      </c>
      <c r="X269" s="82">
        <f>W269/U269*100</f>
        <v>132.7159335558672</v>
      </c>
      <c r="Y269" s="83">
        <f>W269/V269*100</f>
        <v>100</v>
      </c>
      <c r="Z269" s="1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177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30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28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33</v>
      </c>
      <c r="O274" s="63"/>
      <c r="P274" s="63"/>
      <c r="Q274" s="63"/>
      <c r="R274" s="64"/>
      <c r="S274" s="8" t="s">
        <v>21</v>
      </c>
      <c r="T274" s="8"/>
      <c r="U274" s="14" t="s">
        <v>2</v>
      </c>
      <c r="V274" s="15"/>
      <c r="W274" s="15"/>
      <c r="X274" s="15"/>
      <c r="Y274" s="16"/>
      <c r="Z274" s="1"/>
    </row>
    <row r="275" spans="1:26" ht="23.25">
      <c r="A275" s="1"/>
      <c r="B275" s="20" t="s">
        <v>29</v>
      </c>
      <c r="C275" s="21"/>
      <c r="D275" s="21"/>
      <c r="E275" s="21"/>
      <c r="F275" s="21"/>
      <c r="G275" s="21"/>
      <c r="H275" s="62"/>
      <c r="I275" s="1"/>
      <c r="J275" s="2" t="s">
        <v>4</v>
      </c>
      <c r="K275" s="18"/>
      <c r="L275" s="23" t="s">
        <v>22</v>
      </c>
      <c r="M275" s="23" t="s">
        <v>31</v>
      </c>
      <c r="N275" s="65"/>
      <c r="O275" s="17"/>
      <c r="P275" s="66"/>
      <c r="Q275" s="23" t="s">
        <v>3</v>
      </c>
      <c r="R275" s="16"/>
      <c r="S275" s="15" t="s">
        <v>23</v>
      </c>
      <c r="T275" s="15"/>
      <c r="U275" s="20" t="s">
        <v>20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24</v>
      </c>
      <c r="M276" s="31" t="s">
        <v>24</v>
      </c>
      <c r="N276" s="29" t="s">
        <v>6</v>
      </c>
      <c r="O276" s="68" t="s">
        <v>7</v>
      </c>
      <c r="P276" s="29" t="s">
        <v>8</v>
      </c>
      <c r="Q276" s="20" t="s">
        <v>41</v>
      </c>
      <c r="R276" s="22"/>
      <c r="S276" s="27" t="s">
        <v>25</v>
      </c>
      <c r="T276" s="15"/>
      <c r="U276" s="24"/>
      <c r="V276" s="25"/>
      <c r="W276" s="1"/>
      <c r="X276" s="14" t="s">
        <v>3</v>
      </c>
      <c r="Y276" s="16"/>
      <c r="Z276" s="1"/>
    </row>
    <row r="277" spans="1:26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8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26</v>
      </c>
      <c r="M277" s="29" t="s">
        <v>32</v>
      </c>
      <c r="N277" s="29"/>
      <c r="O277" s="29"/>
      <c r="P277" s="29"/>
      <c r="Q277" s="26" t="s">
        <v>34</v>
      </c>
      <c r="R277" s="30" t="s">
        <v>34</v>
      </c>
      <c r="S277" s="102" t="s">
        <v>37</v>
      </c>
      <c r="T277" s="104" t="s">
        <v>38</v>
      </c>
      <c r="U277" s="31" t="s">
        <v>6</v>
      </c>
      <c r="V277" s="29" t="s">
        <v>9</v>
      </c>
      <c r="W277" s="26" t="s">
        <v>10</v>
      </c>
      <c r="X277" s="14" t="s">
        <v>11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35</v>
      </c>
      <c r="R278" s="38" t="s">
        <v>36</v>
      </c>
      <c r="S278" s="103"/>
      <c r="T278" s="105"/>
      <c r="U278" s="32"/>
      <c r="V278" s="33"/>
      <c r="W278" s="34"/>
      <c r="X278" s="39" t="s">
        <v>39</v>
      </c>
      <c r="Y278" s="40" t="s">
        <v>40</v>
      </c>
      <c r="Z278" s="1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4"/>
      <c r="C280" s="44"/>
      <c r="D280" s="44"/>
      <c r="E280" s="44"/>
      <c r="F280" s="42"/>
      <c r="G280" s="43"/>
      <c r="H280" s="44"/>
      <c r="I280" s="45"/>
      <c r="J280" s="49" t="s">
        <v>46</v>
      </c>
      <c r="K280" s="50"/>
      <c r="L280" s="43"/>
      <c r="M280" s="71"/>
      <c r="N280" s="72"/>
      <c r="O280" s="73"/>
      <c r="P280" s="71"/>
      <c r="Q280" s="79"/>
      <c r="R280" s="80"/>
      <c r="S280" s="79"/>
      <c r="T280" s="81"/>
      <c r="U280" s="82"/>
      <c r="V280" s="83"/>
      <c r="W280" s="84"/>
      <c r="X280" s="82"/>
      <c r="Y280" s="83"/>
      <c r="Z280" s="1"/>
    </row>
    <row r="281" spans="1:26" ht="23.25">
      <c r="A281" s="1"/>
      <c r="B281" s="41" t="s">
        <v>153</v>
      </c>
      <c r="C281" s="41" t="s">
        <v>155</v>
      </c>
      <c r="D281" s="41" t="s">
        <v>47</v>
      </c>
      <c r="E281" s="41"/>
      <c r="F281" s="42" t="s">
        <v>157</v>
      </c>
      <c r="G281" s="43"/>
      <c r="H281" s="41" t="s">
        <v>141</v>
      </c>
      <c r="I281" s="45"/>
      <c r="J281" s="49" t="s">
        <v>142</v>
      </c>
      <c r="K281" s="50"/>
      <c r="L281" s="43"/>
      <c r="M281" s="71"/>
      <c r="N281" s="72"/>
      <c r="O281" s="73"/>
      <c r="P281" s="71"/>
      <c r="Q281" s="79"/>
      <c r="R281" s="80"/>
      <c r="S281" s="79"/>
      <c r="T281" s="81"/>
      <c r="U281" s="82">
        <f>SUM(U282:U283)</f>
        <v>17937.6</v>
      </c>
      <c r="V281" s="83">
        <f>SUM(V282:V283)</f>
        <v>18950.8</v>
      </c>
      <c r="W281" s="84">
        <f>SUM(W282:W283)</f>
        <v>18950.8</v>
      </c>
      <c r="X281" s="82">
        <f>W281/U281*100</f>
        <v>105.64847025243066</v>
      </c>
      <c r="Y281" s="83">
        <f>W281/V281*100</f>
        <v>100</v>
      </c>
      <c r="Z281" s="1"/>
    </row>
    <row r="282" spans="1:26" ht="23.25">
      <c r="A282" s="1"/>
      <c r="B282" s="44"/>
      <c r="C282" s="44"/>
      <c r="D282" s="44"/>
      <c r="E282" s="44"/>
      <c r="F282" s="42"/>
      <c r="G282" s="43"/>
      <c r="H282" s="44"/>
      <c r="I282" s="45"/>
      <c r="J282" s="49" t="s">
        <v>45</v>
      </c>
      <c r="K282" s="50"/>
      <c r="L282" s="43"/>
      <c r="M282" s="71"/>
      <c r="N282" s="72"/>
      <c r="O282" s="73"/>
      <c r="P282" s="71"/>
      <c r="Q282" s="79"/>
      <c r="R282" s="80"/>
      <c r="S282" s="79"/>
      <c r="T282" s="81"/>
      <c r="U282" s="82">
        <v>17937.6</v>
      </c>
      <c r="V282" s="83">
        <v>18950.8</v>
      </c>
      <c r="W282" s="84">
        <v>18950.8</v>
      </c>
      <c r="X282" s="82">
        <f>W282/U282*100</f>
        <v>105.64847025243066</v>
      </c>
      <c r="Y282" s="83">
        <f>W282/V282*100</f>
        <v>100</v>
      </c>
      <c r="Z282" s="1"/>
    </row>
    <row r="283" spans="1:26" ht="23.25">
      <c r="A283" s="1"/>
      <c r="B283" s="44"/>
      <c r="C283" s="44"/>
      <c r="D283" s="44"/>
      <c r="E283" s="44"/>
      <c r="F283" s="42"/>
      <c r="G283" s="43"/>
      <c r="H283" s="44"/>
      <c r="I283" s="45"/>
      <c r="J283" s="49" t="s">
        <v>46</v>
      </c>
      <c r="K283" s="50"/>
      <c r="L283" s="43"/>
      <c r="M283" s="71"/>
      <c r="N283" s="72"/>
      <c r="O283" s="73"/>
      <c r="P283" s="71"/>
      <c r="Q283" s="79"/>
      <c r="R283" s="80"/>
      <c r="S283" s="79"/>
      <c r="T283" s="81"/>
      <c r="U283" s="82"/>
      <c r="V283" s="83"/>
      <c r="W283" s="84"/>
      <c r="X283" s="82"/>
      <c r="Y283" s="83"/>
      <c r="Z283" s="1"/>
    </row>
    <row r="284" spans="1:26" ht="23.25">
      <c r="A284" s="1"/>
      <c r="B284" s="44"/>
      <c r="C284" s="44"/>
      <c r="D284" s="44"/>
      <c r="E284" s="44"/>
      <c r="F284" s="51"/>
      <c r="G284" s="43"/>
      <c r="H284" s="44"/>
      <c r="I284" s="45"/>
      <c r="J284" s="49"/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/>
      <c r="V284" s="83"/>
      <c r="W284" s="84"/>
      <c r="X284" s="82"/>
      <c r="Y284" s="83"/>
      <c r="Z284" s="1"/>
    </row>
    <row r="285" spans="1:26" ht="23.25">
      <c r="A285" s="1"/>
      <c r="B285" s="44" t="s">
        <v>159</v>
      </c>
      <c r="C285" s="44"/>
      <c r="D285" s="44"/>
      <c r="E285" s="44"/>
      <c r="F285" s="42"/>
      <c r="G285" s="43"/>
      <c r="H285" s="44"/>
      <c r="I285" s="45"/>
      <c r="J285" s="49" t="s">
        <v>160</v>
      </c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>
        <f>SUM(U286:U287)</f>
        <v>0</v>
      </c>
      <c r="V285" s="83">
        <f>SUM(V286:V287)</f>
        <v>90000</v>
      </c>
      <c r="W285" s="84">
        <f>SUM(W286:W287)</f>
        <v>90000</v>
      </c>
      <c r="X285" s="82"/>
      <c r="Y285" s="83">
        <f>W285/V285*100</f>
        <v>100</v>
      </c>
      <c r="Z285" s="1"/>
    </row>
    <row r="286" spans="1:26" ht="23.25">
      <c r="A286" s="1"/>
      <c r="B286" s="44"/>
      <c r="C286" s="44"/>
      <c r="D286" s="44"/>
      <c r="E286" s="44"/>
      <c r="F286" s="42"/>
      <c r="G286" s="43"/>
      <c r="H286" s="41"/>
      <c r="I286" s="45"/>
      <c r="J286" s="49" t="s">
        <v>45</v>
      </c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/>
      <c r="V286" s="83">
        <v>90000</v>
      </c>
      <c r="W286" s="84">
        <v>90000</v>
      </c>
      <c r="X286" s="82"/>
      <c r="Y286" s="83">
        <f>W286/V286*100</f>
        <v>100</v>
      </c>
      <c r="Z286" s="1"/>
    </row>
    <row r="287" spans="1:26" ht="23.25">
      <c r="A287" s="1"/>
      <c r="B287" s="44"/>
      <c r="C287" s="44"/>
      <c r="D287" s="44"/>
      <c r="E287" s="44"/>
      <c r="F287" s="42"/>
      <c r="G287" s="43"/>
      <c r="H287" s="44"/>
      <c r="I287" s="45"/>
      <c r="J287" s="49" t="s">
        <v>46</v>
      </c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/>
      <c r="V287" s="83"/>
      <c r="W287" s="84"/>
      <c r="X287" s="82"/>
      <c r="Y287" s="83"/>
      <c r="Z287" s="1"/>
    </row>
    <row r="288" spans="1:26" ht="23.25">
      <c r="A288" s="1"/>
      <c r="B288" s="44"/>
      <c r="C288" s="44"/>
      <c r="D288" s="44"/>
      <c r="E288" s="44"/>
      <c r="F288" s="42"/>
      <c r="G288" s="43"/>
      <c r="H288" s="44"/>
      <c r="I288" s="45"/>
      <c r="J288" s="49"/>
      <c r="K288" s="50"/>
      <c r="L288" s="43"/>
      <c r="M288" s="71"/>
      <c r="N288" s="72"/>
      <c r="O288" s="73"/>
      <c r="P288" s="71"/>
      <c r="Q288" s="79"/>
      <c r="R288" s="80"/>
      <c r="S288" s="79"/>
      <c r="T288" s="81"/>
      <c r="U288" s="82"/>
      <c r="V288" s="83"/>
      <c r="W288" s="84"/>
      <c r="X288" s="82"/>
      <c r="Y288" s="83"/>
      <c r="Z288" s="1"/>
    </row>
    <row r="289" spans="1:26" ht="23.25">
      <c r="A289" s="1"/>
      <c r="B289" s="44"/>
      <c r="C289" s="44" t="s">
        <v>155</v>
      </c>
      <c r="D289" s="44"/>
      <c r="E289" s="44"/>
      <c r="F289" s="42"/>
      <c r="G289" s="43"/>
      <c r="H289" s="44"/>
      <c r="I289" s="45"/>
      <c r="J289" s="49" t="s">
        <v>161</v>
      </c>
      <c r="K289" s="50"/>
      <c r="L289" s="43"/>
      <c r="M289" s="71"/>
      <c r="N289" s="72"/>
      <c r="O289" s="73"/>
      <c r="P289" s="71"/>
      <c r="Q289" s="79"/>
      <c r="R289" s="80"/>
      <c r="S289" s="79"/>
      <c r="T289" s="81"/>
      <c r="U289" s="82"/>
      <c r="V289" s="83">
        <f>SUM(V290:V291)</f>
        <v>90000</v>
      </c>
      <c r="W289" s="84">
        <f>SUM(W290:W291)</f>
        <v>90000</v>
      </c>
      <c r="X289" s="82"/>
      <c r="Y289" s="83">
        <f>W289/V289*100</f>
        <v>100</v>
      </c>
      <c r="Z289" s="1"/>
    </row>
    <row r="290" spans="1:26" ht="23.25">
      <c r="A290" s="1"/>
      <c r="B290" s="44"/>
      <c r="C290" s="44"/>
      <c r="D290" s="44"/>
      <c r="E290" s="44"/>
      <c r="F290" s="42"/>
      <c r="G290" s="43"/>
      <c r="H290" s="44"/>
      <c r="I290" s="45"/>
      <c r="J290" s="49" t="s">
        <v>45</v>
      </c>
      <c r="K290" s="50"/>
      <c r="L290" s="43"/>
      <c r="M290" s="71"/>
      <c r="N290" s="72"/>
      <c r="O290" s="73"/>
      <c r="P290" s="71"/>
      <c r="Q290" s="79"/>
      <c r="R290" s="80"/>
      <c r="S290" s="79"/>
      <c r="T290" s="81"/>
      <c r="U290" s="82">
        <f>SUM(U295)</f>
        <v>0</v>
      </c>
      <c r="V290" s="83">
        <v>90000</v>
      </c>
      <c r="W290" s="84">
        <v>90000</v>
      </c>
      <c r="X290" s="82"/>
      <c r="Y290" s="83">
        <f>W290/V290*100</f>
        <v>100</v>
      </c>
      <c r="Z290" s="1"/>
    </row>
    <row r="291" spans="1:26" ht="23.25">
      <c r="A291" s="1"/>
      <c r="B291" s="44"/>
      <c r="C291" s="44"/>
      <c r="D291" s="44"/>
      <c r="E291" s="44"/>
      <c r="F291" s="42"/>
      <c r="G291" s="43"/>
      <c r="H291" s="44"/>
      <c r="I291" s="45"/>
      <c r="J291" s="49" t="s">
        <v>46</v>
      </c>
      <c r="K291" s="50"/>
      <c r="L291" s="43"/>
      <c r="M291" s="71"/>
      <c r="N291" s="72"/>
      <c r="O291" s="73"/>
      <c r="P291" s="71"/>
      <c r="Q291" s="79"/>
      <c r="R291" s="80"/>
      <c r="S291" s="79"/>
      <c r="T291" s="81"/>
      <c r="U291" s="82"/>
      <c r="V291" s="83"/>
      <c r="W291" s="84"/>
      <c r="X291" s="82"/>
      <c r="Y291" s="83"/>
      <c r="Z291" s="1"/>
    </row>
    <row r="292" spans="1:26" ht="23.25">
      <c r="A292" s="1"/>
      <c r="B292" s="44"/>
      <c r="C292" s="44"/>
      <c r="D292" s="44"/>
      <c r="E292" s="44"/>
      <c r="F292" s="51"/>
      <c r="G292" s="43"/>
      <c r="H292" s="44"/>
      <c r="I292" s="45"/>
      <c r="J292" s="49"/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/>
      <c r="V292" s="83"/>
      <c r="W292" s="84"/>
      <c r="X292" s="82"/>
      <c r="Y292" s="83"/>
      <c r="Z292" s="1"/>
    </row>
    <row r="293" spans="1:26" ht="23.25">
      <c r="A293" s="1"/>
      <c r="B293" s="44"/>
      <c r="C293" s="44"/>
      <c r="D293" s="44" t="s">
        <v>159</v>
      </c>
      <c r="E293" s="44"/>
      <c r="F293" s="42"/>
      <c r="G293" s="43"/>
      <c r="H293" s="44"/>
      <c r="I293" s="45"/>
      <c r="J293" s="49" t="s">
        <v>162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/>
      <c r="V293" s="83">
        <f>SUM(V294:V295)</f>
        <v>90000</v>
      </c>
      <c r="W293" s="84">
        <f>SUM(W294:W295)</f>
        <v>90000</v>
      </c>
      <c r="X293" s="82"/>
      <c r="Y293" s="83">
        <f>W293/V293*100</f>
        <v>100</v>
      </c>
      <c r="Z293" s="1"/>
    </row>
    <row r="294" spans="1:26" ht="23.25">
      <c r="A294" s="1"/>
      <c r="B294" s="44"/>
      <c r="C294" s="44"/>
      <c r="D294" s="44"/>
      <c r="E294" s="44"/>
      <c r="F294" s="42"/>
      <c r="G294" s="43"/>
      <c r="H294" s="41"/>
      <c r="I294" s="45"/>
      <c r="J294" s="49" t="s">
        <v>45</v>
      </c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>
        <f>SUM(U295:U295)</f>
        <v>0</v>
      </c>
      <c r="V294" s="83">
        <f>SUM(V298)</f>
        <v>90000</v>
      </c>
      <c r="W294" s="84">
        <f>SUM(W298)</f>
        <v>90000</v>
      </c>
      <c r="X294" s="82"/>
      <c r="Y294" s="83">
        <f>W294/V294*100</f>
        <v>100</v>
      </c>
      <c r="Z294" s="1"/>
    </row>
    <row r="295" spans="1:26" ht="23.25">
      <c r="A295" s="1"/>
      <c r="B295" s="44"/>
      <c r="C295" s="44"/>
      <c r="D295" s="44"/>
      <c r="E295" s="44"/>
      <c r="F295" s="42"/>
      <c r="G295" s="43"/>
      <c r="H295" s="41"/>
      <c r="I295" s="45"/>
      <c r="J295" s="49" t="s">
        <v>46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>
        <f>SUM(U299)</f>
        <v>0</v>
      </c>
      <c r="V295" s="83"/>
      <c r="W295" s="84"/>
      <c r="X295" s="82"/>
      <c r="Y295" s="83"/>
      <c r="Z295" s="1"/>
    </row>
    <row r="296" spans="1:26" ht="23.25">
      <c r="A296" s="1"/>
      <c r="B296" s="44"/>
      <c r="C296" s="44"/>
      <c r="D296" s="44"/>
      <c r="E296" s="44"/>
      <c r="F296" s="42"/>
      <c r="G296" s="43"/>
      <c r="H296" s="44"/>
      <c r="I296" s="45"/>
      <c r="J296" s="49"/>
      <c r="K296" s="50"/>
      <c r="L296" s="43"/>
      <c r="M296" s="71"/>
      <c r="N296" s="72"/>
      <c r="O296" s="73"/>
      <c r="P296" s="71"/>
      <c r="Q296" s="79"/>
      <c r="R296" s="80"/>
      <c r="S296" s="79"/>
      <c r="T296" s="81"/>
      <c r="U296" s="82"/>
      <c r="V296" s="83"/>
      <c r="W296" s="84"/>
      <c r="X296" s="82"/>
      <c r="Y296" s="83"/>
      <c r="Z296" s="1"/>
    </row>
    <row r="297" spans="1:26" ht="23.25">
      <c r="A297" s="1"/>
      <c r="B297" s="44"/>
      <c r="C297" s="44"/>
      <c r="D297" s="44"/>
      <c r="E297" s="44"/>
      <c r="F297" s="42" t="s">
        <v>163</v>
      </c>
      <c r="G297" s="43"/>
      <c r="H297" s="44"/>
      <c r="I297" s="45"/>
      <c r="J297" s="49" t="s">
        <v>164</v>
      </c>
      <c r="K297" s="50"/>
      <c r="L297" s="43"/>
      <c r="M297" s="71"/>
      <c r="N297" s="72"/>
      <c r="O297" s="73"/>
      <c r="P297" s="71"/>
      <c r="Q297" s="79"/>
      <c r="R297" s="80"/>
      <c r="S297" s="79"/>
      <c r="T297" s="81"/>
      <c r="U297" s="82"/>
      <c r="V297" s="83"/>
      <c r="W297" s="84"/>
      <c r="X297" s="82"/>
      <c r="Y297" s="83"/>
      <c r="Z297" s="1"/>
    </row>
    <row r="298" spans="1:26" ht="23.25">
      <c r="A298" s="1"/>
      <c r="B298" s="44"/>
      <c r="C298" s="44"/>
      <c r="D298" s="44"/>
      <c r="E298" s="44"/>
      <c r="F298" s="42"/>
      <c r="G298" s="43"/>
      <c r="H298" s="44"/>
      <c r="I298" s="45"/>
      <c r="J298" s="49" t="s">
        <v>165</v>
      </c>
      <c r="K298" s="50"/>
      <c r="L298" s="43"/>
      <c r="M298" s="71"/>
      <c r="N298" s="72"/>
      <c r="O298" s="73"/>
      <c r="P298" s="71"/>
      <c r="Q298" s="79"/>
      <c r="R298" s="80"/>
      <c r="S298" s="79"/>
      <c r="T298" s="81"/>
      <c r="U298" s="82">
        <f>SUM(U299:U300)</f>
        <v>0</v>
      </c>
      <c r="V298" s="83">
        <f>SUM(V299:V300)</f>
        <v>90000</v>
      </c>
      <c r="W298" s="84">
        <f>SUM(W299:W300)</f>
        <v>90000</v>
      </c>
      <c r="X298" s="82"/>
      <c r="Y298" s="83">
        <f>W298/V298*100</f>
        <v>100</v>
      </c>
      <c r="Z298" s="1"/>
    </row>
    <row r="299" spans="1:26" ht="23.25">
      <c r="A299" s="1"/>
      <c r="B299" s="44"/>
      <c r="C299" s="44"/>
      <c r="D299" s="44"/>
      <c r="E299" s="44"/>
      <c r="F299" s="42"/>
      <c r="G299" s="43"/>
      <c r="H299" s="44"/>
      <c r="I299" s="45"/>
      <c r="J299" s="49" t="s">
        <v>45</v>
      </c>
      <c r="K299" s="50"/>
      <c r="L299" s="43"/>
      <c r="M299" s="71"/>
      <c r="N299" s="72"/>
      <c r="O299" s="73"/>
      <c r="P299" s="71"/>
      <c r="Q299" s="79"/>
      <c r="R299" s="80"/>
      <c r="S299" s="79"/>
      <c r="T299" s="81"/>
      <c r="U299" s="82">
        <f aca="true" t="shared" si="20" ref="U299:W300">SUM(U303)</f>
        <v>0</v>
      </c>
      <c r="V299" s="83">
        <f t="shared" si="20"/>
        <v>90000</v>
      </c>
      <c r="W299" s="84">
        <f t="shared" si="20"/>
        <v>90000</v>
      </c>
      <c r="X299" s="82"/>
      <c r="Y299" s="83">
        <f>W299/V299*100</f>
        <v>100</v>
      </c>
      <c r="Z299" s="1"/>
    </row>
    <row r="300" spans="1:26" ht="23.25">
      <c r="A300" s="1"/>
      <c r="B300" s="44"/>
      <c r="C300" s="44"/>
      <c r="D300" s="44"/>
      <c r="E300" s="44"/>
      <c r="F300" s="42"/>
      <c r="G300" s="43"/>
      <c r="H300" s="44"/>
      <c r="I300" s="45"/>
      <c r="J300" s="49" t="s">
        <v>46</v>
      </c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>
        <f t="shared" si="20"/>
        <v>0</v>
      </c>
      <c r="V300" s="83">
        <f t="shared" si="20"/>
        <v>0</v>
      </c>
      <c r="W300" s="84">
        <f t="shared" si="20"/>
        <v>0</v>
      </c>
      <c r="X300" s="82"/>
      <c r="Y300" s="83"/>
      <c r="Z300" s="1"/>
    </row>
    <row r="301" spans="1:26" ht="23.25">
      <c r="A301" s="1"/>
      <c r="B301" s="44"/>
      <c r="C301" s="44"/>
      <c r="D301" s="44"/>
      <c r="E301" s="44"/>
      <c r="F301" s="42"/>
      <c r="G301" s="43"/>
      <c r="H301" s="44"/>
      <c r="I301" s="45"/>
      <c r="J301" s="49"/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/>
      <c r="V301" s="83"/>
      <c r="W301" s="84"/>
      <c r="X301" s="82"/>
      <c r="Y301" s="83"/>
      <c r="Z301" s="1"/>
    </row>
    <row r="302" spans="1:26" ht="23.25">
      <c r="A302" s="1"/>
      <c r="B302" s="44"/>
      <c r="C302" s="44"/>
      <c r="D302" s="44"/>
      <c r="E302" s="44"/>
      <c r="F302" s="42"/>
      <c r="G302" s="43"/>
      <c r="H302" s="41" t="s">
        <v>68</v>
      </c>
      <c r="I302" s="45"/>
      <c r="J302" s="49" t="s">
        <v>69</v>
      </c>
      <c r="K302" s="50"/>
      <c r="L302" s="43"/>
      <c r="M302" s="71"/>
      <c r="N302" s="72"/>
      <c r="O302" s="73"/>
      <c r="P302" s="71"/>
      <c r="Q302" s="79"/>
      <c r="R302" s="80"/>
      <c r="S302" s="79"/>
      <c r="T302" s="81"/>
      <c r="U302" s="82">
        <f>SUM(U303:U304)</f>
        <v>0</v>
      </c>
      <c r="V302" s="83">
        <f>SUM(V303:V304)</f>
        <v>90000</v>
      </c>
      <c r="W302" s="84">
        <f>SUM(W303:W304)</f>
        <v>90000</v>
      </c>
      <c r="X302" s="82"/>
      <c r="Y302" s="83">
        <f>W302/V302*100</f>
        <v>100</v>
      </c>
      <c r="Z302" s="1"/>
    </row>
    <row r="303" spans="1:26" ht="23.25">
      <c r="A303" s="1"/>
      <c r="B303" s="44"/>
      <c r="C303" s="44"/>
      <c r="D303" s="44"/>
      <c r="E303" s="44"/>
      <c r="F303" s="42"/>
      <c r="G303" s="43"/>
      <c r="H303" s="44"/>
      <c r="I303" s="45"/>
      <c r="J303" s="49" t="s">
        <v>45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/>
      <c r="V303" s="83">
        <v>90000</v>
      </c>
      <c r="W303" s="84">
        <v>90000</v>
      </c>
      <c r="X303" s="82"/>
      <c r="Y303" s="83">
        <f>W303/V303*100</f>
        <v>100</v>
      </c>
      <c r="Z303" s="1"/>
    </row>
    <row r="304" spans="1:26" ht="23.25">
      <c r="A304" s="1"/>
      <c r="B304" s="44"/>
      <c r="C304" s="44"/>
      <c r="D304" s="44"/>
      <c r="E304" s="44"/>
      <c r="F304" s="42"/>
      <c r="G304" s="43"/>
      <c r="H304" s="41"/>
      <c r="I304" s="45"/>
      <c r="J304" s="49" t="s">
        <v>46</v>
      </c>
      <c r="K304" s="50"/>
      <c r="L304" s="43"/>
      <c r="M304" s="71"/>
      <c r="N304" s="72"/>
      <c r="O304" s="73"/>
      <c r="P304" s="71"/>
      <c r="Q304" s="79"/>
      <c r="R304" s="80"/>
      <c r="S304" s="79"/>
      <c r="T304" s="81"/>
      <c r="U304" s="82"/>
      <c r="V304" s="83"/>
      <c r="W304" s="84"/>
      <c r="X304" s="82"/>
      <c r="Y304" s="83"/>
      <c r="Z304" s="1"/>
    </row>
    <row r="305" spans="1:26" ht="23.25">
      <c r="A305" s="1"/>
      <c r="B305" s="44"/>
      <c r="C305" s="44"/>
      <c r="D305" s="44"/>
      <c r="E305" s="44"/>
      <c r="F305" s="42"/>
      <c r="G305" s="43"/>
      <c r="H305" s="44"/>
      <c r="I305" s="45"/>
      <c r="J305" s="49"/>
      <c r="K305" s="50"/>
      <c r="L305" s="43"/>
      <c r="M305" s="71"/>
      <c r="N305" s="72"/>
      <c r="O305" s="73"/>
      <c r="P305" s="71"/>
      <c r="Q305" s="79"/>
      <c r="R305" s="80"/>
      <c r="S305" s="79"/>
      <c r="T305" s="81"/>
      <c r="U305" s="82"/>
      <c r="V305" s="83"/>
      <c r="W305" s="84"/>
      <c r="X305" s="82"/>
      <c r="Y305" s="83"/>
      <c r="Z305" s="1"/>
    </row>
    <row r="306" spans="1:26" ht="23.25">
      <c r="A306" s="1"/>
      <c r="B306" s="44"/>
      <c r="C306" s="44"/>
      <c r="D306" s="44"/>
      <c r="E306" s="44"/>
      <c r="F306" s="42"/>
      <c r="G306" s="43"/>
      <c r="H306" s="41"/>
      <c r="I306" s="45"/>
      <c r="J306" s="90" t="s">
        <v>166</v>
      </c>
      <c r="K306" s="91"/>
      <c r="L306" s="92"/>
      <c r="M306" s="93"/>
      <c r="N306" s="94"/>
      <c r="O306" s="95"/>
      <c r="P306" s="93"/>
      <c r="Q306" s="96"/>
      <c r="R306" s="97"/>
      <c r="S306" s="96"/>
      <c r="T306" s="98"/>
      <c r="U306" s="99"/>
      <c r="V306" s="100"/>
      <c r="W306" s="101"/>
      <c r="X306" s="99"/>
      <c r="Y306" s="100"/>
      <c r="Z306" s="1"/>
    </row>
    <row r="307" spans="1:26" ht="23.25">
      <c r="A307" s="1"/>
      <c r="B307" s="44"/>
      <c r="C307" s="44"/>
      <c r="D307" s="44"/>
      <c r="E307" s="44"/>
      <c r="F307" s="42"/>
      <c r="G307" s="43"/>
      <c r="H307" s="44"/>
      <c r="I307" s="45"/>
      <c r="J307" s="90" t="s">
        <v>167</v>
      </c>
      <c r="K307" s="91"/>
      <c r="L307" s="92"/>
      <c r="M307" s="93"/>
      <c r="N307" s="94"/>
      <c r="O307" s="95"/>
      <c r="P307" s="93"/>
      <c r="Q307" s="96"/>
      <c r="R307" s="97"/>
      <c r="S307" s="96"/>
      <c r="T307" s="98"/>
      <c r="U307" s="99">
        <f>SUM(U308:U309)</f>
        <v>6606990</v>
      </c>
      <c r="V307" s="100">
        <f>SUM(V308:V309)</f>
        <v>7052394.300000001</v>
      </c>
      <c r="W307" s="101">
        <f>SUM(W308:W309)</f>
        <v>7038503.1000000015</v>
      </c>
      <c r="X307" s="99">
        <f>W307/U307*100</f>
        <v>106.53116018035446</v>
      </c>
      <c r="Y307" s="100">
        <f>W307/V307*100</f>
        <v>99.80302859696884</v>
      </c>
      <c r="Z307" s="1"/>
    </row>
    <row r="308" spans="1:26" ht="23.25">
      <c r="A308" s="1"/>
      <c r="B308" s="44"/>
      <c r="C308" s="44"/>
      <c r="D308" s="44"/>
      <c r="E308" s="44"/>
      <c r="F308" s="42"/>
      <c r="G308" s="43"/>
      <c r="H308" s="41"/>
      <c r="I308" s="45"/>
      <c r="J308" s="90" t="s">
        <v>168</v>
      </c>
      <c r="K308" s="91"/>
      <c r="L308" s="92"/>
      <c r="M308" s="93"/>
      <c r="N308" s="94"/>
      <c r="O308" s="95"/>
      <c r="P308" s="93"/>
      <c r="Q308" s="96"/>
      <c r="R308" s="97"/>
      <c r="S308" s="96"/>
      <c r="T308" s="98"/>
      <c r="U308" s="99">
        <f aca="true" t="shared" si="21" ref="U308:W309">SUM(U14,U253,U286)</f>
        <v>6551815</v>
      </c>
      <c r="V308" s="100">
        <f t="shared" si="21"/>
        <v>6982296.9</v>
      </c>
      <c r="W308" s="101">
        <f t="shared" si="21"/>
        <v>6968405.700000001</v>
      </c>
      <c r="X308" s="99">
        <f>W308/U308*100</f>
        <v>106.35840145059043</v>
      </c>
      <c r="Y308" s="100">
        <f>W308/V308*100</f>
        <v>99.80105114120829</v>
      </c>
      <c r="Z308" s="1"/>
    </row>
    <row r="309" spans="1:26" ht="23.25">
      <c r="A309" s="1"/>
      <c r="B309" s="44"/>
      <c r="C309" s="44"/>
      <c r="D309" s="44"/>
      <c r="E309" s="44"/>
      <c r="F309" s="42"/>
      <c r="G309" s="43"/>
      <c r="H309" s="44"/>
      <c r="I309" s="45"/>
      <c r="J309" s="90" t="s">
        <v>46</v>
      </c>
      <c r="K309" s="91"/>
      <c r="L309" s="92"/>
      <c r="M309" s="93"/>
      <c r="N309" s="94"/>
      <c r="O309" s="95"/>
      <c r="P309" s="93"/>
      <c r="Q309" s="96"/>
      <c r="R309" s="97"/>
      <c r="S309" s="96"/>
      <c r="T309" s="98"/>
      <c r="U309" s="99">
        <f t="shared" si="21"/>
        <v>55175</v>
      </c>
      <c r="V309" s="100">
        <f t="shared" si="21"/>
        <v>70097.4</v>
      </c>
      <c r="W309" s="101">
        <f t="shared" si="21"/>
        <v>70097.4</v>
      </c>
      <c r="X309" s="99">
        <f>W309/U309*100</f>
        <v>127.04558223833257</v>
      </c>
      <c r="Y309" s="100">
        <f>W309/V309*100</f>
        <v>100</v>
      </c>
      <c r="Z309" s="1"/>
    </row>
    <row r="310" spans="1:26" ht="23.25">
      <c r="A310" s="1"/>
      <c r="B310" s="44"/>
      <c r="C310" s="44"/>
      <c r="D310" s="44"/>
      <c r="E310" s="44"/>
      <c r="F310" s="42"/>
      <c r="G310" s="43"/>
      <c r="H310" s="44"/>
      <c r="I310" s="45"/>
      <c r="J310" s="49"/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/>
      <c r="V310" s="83"/>
      <c r="W310" s="84"/>
      <c r="X310" s="82"/>
      <c r="Y310" s="83"/>
      <c r="Z310" s="1"/>
    </row>
    <row r="311" spans="1:26" ht="23.25">
      <c r="A311" s="1"/>
      <c r="B311" s="44"/>
      <c r="C311" s="44"/>
      <c r="D311" s="44"/>
      <c r="E311" s="44"/>
      <c r="F311" s="51"/>
      <c r="G311" s="43"/>
      <c r="H311" s="44"/>
      <c r="I311" s="45"/>
      <c r="J311" s="49"/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/>
      <c r="V311" s="83"/>
      <c r="W311" s="84"/>
      <c r="X311" s="82"/>
      <c r="Y311" s="83"/>
      <c r="Z311" s="1"/>
    </row>
    <row r="312" spans="1:26" ht="23.25">
      <c r="A312" s="1"/>
      <c r="B312" s="44"/>
      <c r="C312" s="44"/>
      <c r="D312" s="44"/>
      <c r="E312" s="44"/>
      <c r="F312" s="42"/>
      <c r="G312" s="43"/>
      <c r="H312" s="44"/>
      <c r="I312" s="45"/>
      <c r="J312" s="49" t="s">
        <v>169</v>
      </c>
      <c r="K312" s="50"/>
      <c r="L312" s="43"/>
      <c r="M312" s="71"/>
      <c r="N312" s="72"/>
      <c r="O312" s="73"/>
      <c r="P312" s="71"/>
      <c r="Q312" s="79"/>
      <c r="R312" s="80"/>
      <c r="S312" s="79"/>
      <c r="T312" s="81"/>
      <c r="U312" s="82"/>
      <c r="V312" s="83"/>
      <c r="W312" s="84"/>
      <c r="X312" s="82"/>
      <c r="Y312" s="83"/>
      <c r="Z312" s="1"/>
    </row>
    <row r="313" spans="1:26" ht="23.25">
      <c r="A313" s="1"/>
      <c r="B313" s="44"/>
      <c r="C313" s="44"/>
      <c r="D313" s="44"/>
      <c r="E313" s="44"/>
      <c r="F313" s="51"/>
      <c r="G313" s="43"/>
      <c r="H313" s="44"/>
      <c r="I313" s="45"/>
      <c r="J313" s="49" t="s">
        <v>170</v>
      </c>
      <c r="K313" s="50"/>
      <c r="L313" s="43"/>
      <c r="M313" s="71"/>
      <c r="N313" s="72"/>
      <c r="O313" s="73"/>
      <c r="P313" s="71"/>
      <c r="Q313" s="79"/>
      <c r="R313" s="80"/>
      <c r="S313" s="79"/>
      <c r="T313" s="81"/>
      <c r="U313" s="82"/>
      <c r="V313" s="83"/>
      <c r="W313" s="84"/>
      <c r="X313" s="82"/>
      <c r="Y313" s="83"/>
      <c r="Z313" s="1"/>
    </row>
    <row r="314" spans="1:26" ht="23.25">
      <c r="A314" s="1"/>
      <c r="B314" s="44"/>
      <c r="C314" s="44"/>
      <c r="D314" s="44"/>
      <c r="E314" s="44"/>
      <c r="F314" s="51"/>
      <c r="G314" s="43"/>
      <c r="H314" s="44"/>
      <c r="I314" s="45"/>
      <c r="J314" s="49"/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/>
      <c r="V314" s="83"/>
      <c r="W314" s="84"/>
      <c r="X314" s="82"/>
      <c r="Y314" s="83"/>
      <c r="Z314" s="1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61" spans="1:26" ht="23.25">
      <c r="A361" t="s">
        <v>13</v>
      </c>
      <c r="Z36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02" t="s">
        <v>37</v>
      </c>
      <c r="T65497" s="104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03"/>
      <c r="T65498" s="105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16">
    <mergeCell ref="S65497:S65498"/>
    <mergeCell ref="T65497:T65498"/>
    <mergeCell ref="S10:S11"/>
    <mergeCell ref="T10:T11"/>
    <mergeCell ref="S52:S53"/>
    <mergeCell ref="T52:T53"/>
    <mergeCell ref="S97:S98"/>
    <mergeCell ref="T97:T98"/>
    <mergeCell ref="S142:S143"/>
    <mergeCell ref="T142:T143"/>
    <mergeCell ref="S277:S278"/>
    <mergeCell ref="T277:T278"/>
    <mergeCell ref="S187:S188"/>
    <mergeCell ref="T187:T188"/>
    <mergeCell ref="S232:S233"/>
    <mergeCell ref="T232:T233"/>
  </mergeCells>
  <printOptions horizontalCentered="1" verticalCentered="1"/>
  <pageMargins left="0.75" right="0.75" top="1" bottom="1" header="0" footer="0"/>
  <pageSetup orientation="landscape" scale="27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2000-05-25T23:43:40Z</cp:lastPrinted>
  <dcterms:created xsi:type="dcterms:W3CDTF">1998-09-03T23:55:40Z</dcterms:created>
  <dcterms:modified xsi:type="dcterms:W3CDTF">2000-06-07T00:09:51Z</dcterms:modified>
  <cp:category/>
  <cp:version/>
  <cp:contentType/>
  <cp:contentStatus/>
</cp:coreProperties>
</file>