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'Hoja1'!$A$1:$Z$1080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<sst xmlns="http://schemas.openxmlformats.org/spreadsheetml/2006/main" count="2107" uniqueCount="355">
  <si>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</si>
  <si>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</si>
  <si>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</si>
  <si>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</si>
  <si>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</si>
  <si>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</si>
  <si>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</si>
  <si>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</si>
  <si>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</si>
  <si>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</si>
  <si>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</si>
  <si>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</si>
  <si>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</si>
  <si>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</si>
  <si>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</si>
  <si>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</si>
  <si>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</si>
  <si>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</si>
  <si>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</si>
  <si>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</si>
  <si>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</si>
  <si>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</si>
  <si>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</si>
  <si>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</si>
  <si>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</si>
  <si>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</si>
  <si>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</si>
  <si>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</si>
  <si>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</si>
  <si>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</si>
  <si>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</si>
  <si>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</si>
  <si>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</si>
  <si>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</si>
  <si>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</si>
  <si>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</si>
  <si>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</si>
  <si>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</si>
  <si>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</si>
  <si>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</si>
  <si>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</si>
  <si>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</si>
  <si>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DEL TRABAJO Y PREVISION SOCIAL</t>
  </si>
  <si>
    <t>02</t>
  </si>
  <si>
    <t>IMPARTICION DE JUSTICIA</t>
  </si>
  <si>
    <t xml:space="preserve">  Gasto Directo</t>
  </si>
  <si>
    <t xml:space="preserve">  Ayudas, Subsidios y Transferencias</t>
  </si>
  <si>
    <t>28</t>
  </si>
  <si>
    <t>Programa de Empleo, Capacitación y Defensa</t>
  </si>
  <si>
    <t>de los Derechos Laborales</t>
  </si>
  <si>
    <t>409</t>
  </si>
  <si>
    <t>Impartir justicia</t>
  </si>
  <si>
    <t>K001</t>
  </si>
  <si>
    <t>INDICADOR ESTRATEGICO:  Inmueble  con-</t>
  </si>
  <si>
    <t>cluido</t>
  </si>
  <si>
    <t>Inmueble</t>
  </si>
  <si>
    <t>110</t>
  </si>
  <si>
    <t>Junta Federal de Conciliación y Arbitraje</t>
  </si>
  <si>
    <t>N000</t>
  </si>
  <si>
    <t>Actividad institucional no asociada a proyectos</t>
  </si>
  <si>
    <t>INDICADOR ESTRATEGICO: Demandas  ter-</t>
  </si>
  <si>
    <t>minadas contra recibidas</t>
  </si>
  <si>
    <t>Asunto</t>
  </si>
  <si>
    <t>04</t>
  </si>
  <si>
    <t>PROCURACION DE JUSTICIA</t>
  </si>
  <si>
    <t>408</t>
  </si>
  <si>
    <t>Procurar justicia</t>
  </si>
  <si>
    <t>Cancelada</t>
  </si>
  <si>
    <t>A00</t>
  </si>
  <si>
    <t>Procuraduría Federal de la Defensa  del  Tra-</t>
  </si>
  <si>
    <t>bajo (PROFEDET)</t>
  </si>
  <si>
    <t>INDICADOR ESTRATEGICO: Demanda aten-</t>
  </si>
  <si>
    <t>dida contra recibida</t>
  </si>
  <si>
    <t>Trabajador</t>
  </si>
  <si>
    <t>09</t>
  </si>
  <si>
    <t>SEGURIDAD SOCIAL</t>
  </si>
  <si>
    <t>03</t>
  </si>
  <si>
    <t>Seguros</t>
  </si>
  <si>
    <t>707</t>
  </si>
  <si>
    <t>Pagar las aportaciones del Gobierno Federal</t>
  </si>
  <si>
    <t>100</t>
  </si>
  <si>
    <t>Secretaría</t>
  </si>
  <si>
    <t>111</t>
  </si>
  <si>
    <t>Unidad de Comunicación Social</t>
  </si>
  <si>
    <t>112</t>
  </si>
  <si>
    <t>Coordinación General de Delegaciones Fede-</t>
  </si>
  <si>
    <t>rales del Trabajo</t>
  </si>
  <si>
    <t>113</t>
  </si>
  <si>
    <t>Coordinación General de Funcionarios Conci-</t>
  </si>
  <si>
    <t>liadores</t>
  </si>
  <si>
    <t>114</t>
  </si>
  <si>
    <t>Coordinación General de Asuntos  Internacio-</t>
  </si>
  <si>
    <t>nales</t>
  </si>
  <si>
    <t>115</t>
  </si>
  <si>
    <t>Contraloría Interna</t>
  </si>
  <si>
    <t>121</t>
  </si>
  <si>
    <t>Delegación en Aguascalientes</t>
  </si>
  <si>
    <t>122</t>
  </si>
  <si>
    <t>Delegación en Baja California</t>
  </si>
  <si>
    <t>123</t>
  </si>
  <si>
    <t>Delegación en Baja California Sur</t>
  </si>
  <si>
    <t>124</t>
  </si>
  <si>
    <t>Delegación en Campeche</t>
  </si>
  <si>
    <t>125</t>
  </si>
  <si>
    <t>Delegación en Coahuila</t>
  </si>
  <si>
    <t>126</t>
  </si>
  <si>
    <t>Delegación en Colima</t>
  </si>
  <si>
    <t>127</t>
  </si>
  <si>
    <t>Delegación en Chiapas</t>
  </si>
  <si>
    <t>128</t>
  </si>
  <si>
    <t>Delegación en Chihuahua</t>
  </si>
  <si>
    <t>130</t>
  </si>
  <si>
    <t>Delegación en Durango</t>
  </si>
  <si>
    <t>131</t>
  </si>
  <si>
    <t>Delegación en Guanajuato</t>
  </si>
  <si>
    <t>132</t>
  </si>
  <si>
    <t>Delegación en Guerrero</t>
  </si>
  <si>
    <t>133</t>
  </si>
  <si>
    <t>Delegación en Hidalgo</t>
  </si>
  <si>
    <t>134</t>
  </si>
  <si>
    <t>Delegación en Jalisco</t>
  </si>
  <si>
    <t>135</t>
  </si>
  <si>
    <t>Delegación en México</t>
  </si>
  <si>
    <t>136</t>
  </si>
  <si>
    <t>Delegación en Michoacán</t>
  </si>
  <si>
    <t>137</t>
  </si>
  <si>
    <t>Delegación en Morelos</t>
  </si>
  <si>
    <t>138</t>
  </si>
  <si>
    <t>Delegación en Nayarit</t>
  </si>
  <si>
    <t>139</t>
  </si>
  <si>
    <t>Delegación en Nuevo León</t>
  </si>
  <si>
    <t>140</t>
  </si>
  <si>
    <t>Delegación en Oaxaca</t>
  </si>
  <si>
    <t>141</t>
  </si>
  <si>
    <t>Delegación en Puebla</t>
  </si>
  <si>
    <t>142</t>
  </si>
  <si>
    <t>Delegación en Querétaro</t>
  </si>
  <si>
    <t>143</t>
  </si>
  <si>
    <t>Delegación en Quintana Roo</t>
  </si>
  <si>
    <t>144</t>
  </si>
  <si>
    <t>Delegación en San Luis Potosí</t>
  </si>
  <si>
    <t>145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</si>
  <si>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</si>
  <si>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</si>
  <si>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</si>
  <si>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</si>
  <si>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</si>
  <si>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</si>
  <si>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</si>
  <si>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</si>
  <si>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</si>
  <si>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</si>
  <si>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</si>
  <si>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</si>
  <si>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</si>
  <si>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</si>
  <si>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Zacatecas</t>
  </si>
  <si>
    <t>200</t>
  </si>
  <si>
    <t>Subsecretaría del Trabajo</t>
  </si>
  <si>
    <t>210</t>
  </si>
  <si>
    <t>Dirección General de Inspección  Federal  del</t>
  </si>
  <si>
    <t>Trabajo</t>
  </si>
  <si>
    <t>211</t>
  </si>
  <si>
    <t>Dirección General de Registro  de  Asociacio-</t>
  </si>
  <si>
    <t>nes</t>
  </si>
  <si>
    <t>212</t>
  </si>
  <si>
    <t>Dirección General de Asuntos Jurídicos</t>
  </si>
  <si>
    <t>300</t>
  </si>
  <si>
    <t>Subsecretaría de Capacitación, Productividad</t>
  </si>
  <si>
    <t>y Empleo</t>
  </si>
  <si>
    <t>302</t>
  </si>
  <si>
    <t>Coordinación General de Políticas, Estudios y</t>
  </si>
  <si>
    <t>Estadísticas del Trabajo</t>
  </si>
  <si>
    <t>310</t>
  </si>
  <si>
    <t>Dirección General de Empleo</t>
  </si>
  <si>
    <t>311</t>
  </si>
  <si>
    <t>Dirección General de Capacitación y  Produc-</t>
  </si>
  <si>
    <t>tividad</t>
  </si>
  <si>
    <t>400</t>
  </si>
  <si>
    <t>Subsecretaría de Previsión Social</t>
  </si>
  <si>
    <t>410</t>
  </si>
  <si>
    <t>Dirección General de Equidad y Género</t>
  </si>
  <si>
    <t>411</t>
  </si>
  <si>
    <t>Dirección General de Vinculación Social</t>
  </si>
  <si>
    <t>412</t>
  </si>
  <si>
    <t>Dirección General de Seguridad e Higiene en</t>
  </si>
  <si>
    <t>el Trabajo</t>
  </si>
  <si>
    <t>500</t>
  </si>
  <si>
    <t>Oficialía Mayor</t>
  </si>
  <si>
    <t>510</t>
  </si>
  <si>
    <t>Dirección General de Administración  de  Per-</t>
  </si>
  <si>
    <t>sonal</t>
  </si>
  <si>
    <t>511</t>
  </si>
  <si>
    <t>Dirección General de Programación y  Presu-</t>
  </si>
  <si>
    <t>puesto</t>
  </si>
  <si>
    <t>512</t>
  </si>
  <si>
    <t>Dirección General de Recursos  Materiales  y</t>
  </si>
  <si>
    <t>Servicios Generales</t>
  </si>
  <si>
    <t>513</t>
  </si>
  <si>
    <t>Dirección General de Informática y Telecomu-</t>
  </si>
  <si>
    <t>nicaciones</t>
  </si>
  <si>
    <t>153</t>
  </si>
  <si>
    <t>Delegación Metropolitana en Azcapotzalco 3/</t>
  </si>
  <si>
    <t>154</t>
  </si>
  <si>
    <t>Delegación Metropolitana en Iztapalapa 3/</t>
  </si>
  <si>
    <t>10</t>
  </si>
  <si>
    <t>LABORAL</t>
  </si>
  <si>
    <t>101</t>
  </si>
  <si>
    <t xml:space="preserve">Diseñar  políticas  públicas  y  las  estrategias </t>
  </si>
  <si>
    <t>para su implantación</t>
  </si>
  <si>
    <t>201</t>
  </si>
  <si>
    <t>Promover la aplicación  de  políticas  públicas</t>
  </si>
  <si>
    <t>sectoriales</t>
  </si>
  <si>
    <t>INDICADOR ESTRATEGICO: Estudios  reali-</t>
  </si>
  <si>
    <t>zados contra cobertura</t>
  </si>
  <si>
    <t>Estudio</t>
  </si>
  <si>
    <t>209</t>
  </si>
  <si>
    <t>Promover, establecer y dar seguimiento a los</t>
  </si>
  <si>
    <t>convenios con las entidades federativas</t>
  </si>
  <si>
    <t>INDICADOR ESTRATEGICO:  Consejos  de -</t>
  </si>
  <si>
    <t>productividad instalados en el país</t>
  </si>
  <si>
    <t>Agrupación</t>
  </si>
  <si>
    <t>301</t>
  </si>
  <si>
    <t>Regular y supervisar a agentes económicos</t>
  </si>
  <si>
    <t>I003</t>
  </si>
  <si>
    <t>Programa de Modernización del Mercado La-</t>
  </si>
  <si>
    <t>boral (PMML)</t>
  </si>
  <si>
    <t>INDICADOR ESTRATEGICO: Normas de  se-</t>
  </si>
  <si>
    <t>guridad e higiene concluidas</t>
  </si>
  <si>
    <t>Documento</t>
  </si>
  <si>
    <t>PBJ</t>
  </si>
  <si>
    <t>Comisión Nacional  de  los  Salarios  Mínimos</t>
  </si>
  <si>
    <t>(CONASAMI)</t>
  </si>
  <si>
    <t>161</t>
  </si>
  <si>
    <t>Oficina en Ensenada, B.C.</t>
  </si>
  <si>
    <t>162</t>
  </si>
  <si>
    <t>Oficina en Sabinas, Coah.</t>
  </si>
  <si>
    <t>163</t>
  </si>
  <si>
    <t>Subdelegación en Torreón, Coah.</t>
  </si>
  <si>
    <t>164</t>
  </si>
  <si>
    <t>Oficina en Tapachula, Chis.</t>
  </si>
  <si>
    <t>165</t>
  </si>
  <si>
    <t>Oficina en Cd. Juárez, Chih.</t>
  </si>
  <si>
    <t>166</t>
  </si>
  <si>
    <t>Oficina en Hidalgo del Parral, Chih.</t>
  </si>
  <si>
    <t>167</t>
  </si>
  <si>
    <t>Oficina en Acapulco, Gro.</t>
  </si>
  <si>
    <t>168</t>
  </si>
  <si>
    <t>Oficina en Salina Cruz, Oax.</t>
  </si>
  <si>
    <t>169</t>
  </si>
  <si>
    <t>Oficina en Mazatlán, Sin</t>
  </si>
  <si>
    <t>170</t>
  </si>
  <si>
    <t>Oficina en Cananea, Son.</t>
  </si>
  <si>
    <t>171</t>
  </si>
  <si>
    <t>Oficina en Guaymas, Son.</t>
  </si>
  <si>
    <t>172</t>
  </si>
  <si>
    <t>Subdelegación en Cd. Reynosa, Tamps.</t>
  </si>
  <si>
    <t>173</t>
  </si>
  <si>
    <t>Subdelegación en Tampico, Tamps.</t>
  </si>
  <si>
    <t>174</t>
  </si>
  <si>
    <t>Oficina en Coatzacoalcos, Ver</t>
  </si>
  <si>
    <t>175</t>
  </si>
  <si>
    <t>Subdelegación en Veracruz, Ver.</t>
  </si>
  <si>
    <t>176</t>
  </si>
  <si>
    <t>Oficina en Orizaba, Ver.</t>
  </si>
  <si>
    <t>177</t>
  </si>
  <si>
    <t>Oficina en Poza Rica, Ver.</t>
  </si>
  <si>
    <t>INDICADOR ESTRATEGICO:  Empresas  ins-</t>
  </si>
  <si>
    <t>peccionadas contra cobertura</t>
  </si>
  <si>
    <t>Empresa</t>
  </si>
  <si>
    <t xml:space="preserve">Dirección General de Inspección  Federal  del </t>
  </si>
  <si>
    <t>de agrupaciones contra solicitudes</t>
  </si>
  <si>
    <t>INDICADOR ESTRATEGICO: Resoluciones -</t>
  </si>
  <si>
    <t>condenatorias contra emitidas</t>
  </si>
  <si>
    <t>Resolución</t>
  </si>
  <si>
    <t>corporadas a un puesto laboral</t>
  </si>
  <si>
    <t>Persona</t>
  </si>
  <si>
    <t>gramas registrados recibidos</t>
  </si>
  <si>
    <t>INDICADOR ESTRATEGICO: Empresas aten-</t>
  </si>
  <si>
    <t>didas de más de 100 trabajadores</t>
  </si>
  <si>
    <t>Proporcionar asistencia técnica</t>
  </si>
  <si>
    <t>P7M</t>
  </si>
  <si>
    <t>Comité Nacional Mixto de Protección al  Sala-</t>
  </si>
  <si>
    <t>rio (CONAMPROS)</t>
  </si>
  <si>
    <t>434</t>
  </si>
  <si>
    <t>Elaborar y establecer las bases de la informa-</t>
  </si>
  <si>
    <t>ción estadística nacional</t>
  </si>
  <si>
    <t>Programa de Modernización del Mercado  La-</t>
  </si>
  <si>
    <t>INDICADOR ESTRATEGICO: Estadísticas la-</t>
  </si>
  <si>
    <t>borales concluidas</t>
  </si>
  <si>
    <t>701</t>
  </si>
  <si>
    <t>Administrar  recursos  humanos,  materiales  y</t>
  </si>
  <si>
    <t>financieros</t>
  </si>
  <si>
    <t>I001</t>
  </si>
  <si>
    <t>INDICADOR ESTRATEGICO:  Remodelación</t>
  </si>
  <si>
    <t>terminada</t>
  </si>
  <si>
    <t>Imnueble</t>
  </si>
  <si>
    <t>703</t>
  </si>
  <si>
    <t>Capacitar y formar servidores públicos</t>
  </si>
  <si>
    <t>INDICADOR ESTRATEGICO: Cursos imparti-</t>
  </si>
  <si>
    <t>dos</t>
  </si>
  <si>
    <t>Curso</t>
  </si>
  <si>
    <t>708</t>
  </si>
  <si>
    <t>Prever el pago de los incrementos  por  servi-</t>
  </si>
  <si>
    <t>cios personales</t>
  </si>
  <si>
    <t>010</t>
  </si>
  <si>
    <t>Programa  de  Becas  de  Capacitación   para</t>
  </si>
  <si>
    <t>Trabajadores Desempleados</t>
  </si>
  <si>
    <t>431</t>
  </si>
  <si>
    <t>Capacitar y otorgar becas a la población</t>
  </si>
  <si>
    <t>I002</t>
  </si>
  <si>
    <t>Proyecto de Modernización  de  la  Educación</t>
  </si>
  <si>
    <t>Técnica y la Capacitación (PMETyC)</t>
  </si>
  <si>
    <t>INDICADOR ESTRATEGICO: Índice de  colo-</t>
  </si>
  <si>
    <t>cación  en  el  empleo  a  los  tres  meses   de</t>
  </si>
  <si>
    <t>haber egresado</t>
  </si>
  <si>
    <t>011</t>
  </si>
  <si>
    <t>INDICADOR  ESTRATEGICO:  Normas  emiti-</t>
  </si>
  <si>
    <t>das por competencia laboral</t>
  </si>
  <si>
    <t>INDICADOR  ESTRATEGICO:  Empresas  mi-</t>
  </si>
  <si>
    <t>cro, pequeñas y medianas atendidas</t>
  </si>
  <si>
    <t>TOTAL DEL GASTO PROGRAMABLE</t>
  </si>
  <si>
    <t>DEVENGADO</t>
  </si>
  <si>
    <t>Construcción de inmuebles</t>
  </si>
  <si>
    <t>INDICADOR ESTRATEGICO: Actualización -</t>
  </si>
  <si>
    <t xml:space="preserve">INDICADOR ESTRATEGICO: Personas  in- </t>
  </si>
  <si>
    <t>INDICADOR ESTRATEGICO: Planes  y  pro-</t>
  </si>
  <si>
    <t>Remodelación de inmuebles</t>
  </si>
  <si>
    <t>Programa Calidad Integral y Modernización</t>
  </si>
  <si>
    <t>HOJA   2   DE   24   .</t>
  </si>
  <si>
    <t>HOJA   3   DE   24   .</t>
  </si>
  <si>
    <t>HOJA   4   DE   24   .</t>
  </si>
  <si>
    <t>HOJA   5   DE   24   .</t>
  </si>
  <si>
    <t>HOJA   6   DE   24   .</t>
  </si>
  <si>
    <t>HOJA   7   DE   24   .</t>
  </si>
  <si>
    <t>HOJA   8   DE   24   .</t>
  </si>
  <si>
    <t>HOJA   9   DE   24   .</t>
  </si>
  <si>
    <t>HOJA   10   DE   24   .</t>
  </si>
  <si>
    <t>HOJA   11   DE   24   .</t>
  </si>
  <si>
    <t>HOJA   12   DE   24   .</t>
  </si>
  <si>
    <t>HOJA   13   DE   24   .</t>
  </si>
  <si>
    <t>HOJA   14   DE   24   .</t>
  </si>
  <si>
    <t>HOJA   15   DE   24   .</t>
  </si>
  <si>
    <t>HOJA   16   DE   24   .</t>
  </si>
  <si>
    <t>HOJA   17   DE   24   .</t>
  </si>
  <si>
    <t>HOJA   18   DE   24   .</t>
  </si>
  <si>
    <t>HOJA   19   DE   24   .</t>
  </si>
  <si>
    <t>HOJA   20   DE   24   .</t>
  </si>
  <si>
    <t>HOJA   21   DE   24   .</t>
  </si>
  <si>
    <t>HOJA   22   DE   24   .</t>
  </si>
  <si>
    <t>HOJA   23   DE   24   .</t>
  </si>
  <si>
    <t>HOJA   24   DE   24   .</t>
  </si>
  <si>
    <t>1/ Se refiere a la relación de la meta original respecto al universo de cobertura.</t>
  </si>
  <si>
    <t>2/ Se refiere a la relación de la meta alcanzada respecto al universo de cobertura.</t>
  </si>
  <si>
    <t>3/ Unidad responsable incorporada durante el ejercicio de 1999 mediante decreto publicado en el Diario Oficial de la Federación el día 23 de julio de ese mismo año.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</si>
</sst>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#.0_);\(#,###.0\)"/>
    <numFmt numFmtId="190" formatCode="#,###_);\(#,###\)"/>
    <numFmt numFmtId="191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90" fontId="1" fillId="0" borderId="7" xfId="0" applyNumberFormat="1" applyFont="1" applyFill="1" applyBorder="1" applyAlignment="1">
      <alignment vertical="center"/>
    </xf>
    <xf numFmtId="190" fontId="1" fillId="0" borderId="22" xfId="0" applyNumberFormat="1" applyFont="1" applyFill="1" applyBorder="1" applyAlignment="1">
      <alignment vertical="center"/>
    </xf>
    <xf numFmtId="190" fontId="1" fillId="0" borderId="14" xfId="0" applyNumberFormat="1" applyFont="1" applyFill="1" applyBorder="1" applyAlignment="1">
      <alignment vertical="center"/>
    </xf>
    <xf numFmtId="190" fontId="1" fillId="0" borderId="0" xfId="0" applyNumberFormat="1" applyFont="1" applyFill="1" applyBorder="1" applyAlignment="1">
      <alignment vertical="center"/>
    </xf>
    <xf numFmtId="190" fontId="1" fillId="0" borderId="23" xfId="0" applyNumberFormat="1" applyFont="1" applyFill="1" applyBorder="1" applyAlignment="1">
      <alignment vertical="center"/>
    </xf>
    <xf numFmtId="190" fontId="1" fillId="0" borderId="17" xfId="0" applyNumberFormat="1" applyFont="1" applyFill="1" applyBorder="1" applyAlignment="1">
      <alignment vertical="center"/>
    </xf>
    <xf numFmtId="190" fontId="1" fillId="0" borderId="28" xfId="0" applyNumberFormat="1" applyFont="1" applyFill="1" applyBorder="1" applyAlignment="1">
      <alignment vertical="center"/>
    </xf>
    <xf numFmtId="19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29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7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17" xfId="0" applyNumberFormat="1" applyFont="1" applyFill="1" applyBorder="1" applyAlignment="1">
      <alignment vertical="center"/>
    </xf>
    <xf numFmtId="188" fontId="1" fillId="0" borderId="30" xfId="0" applyNumberFormat="1" applyFont="1" applyFill="1" applyBorder="1" applyAlignment="1">
      <alignment vertical="center"/>
    </xf>
    <xf numFmtId="188" fontId="1" fillId="0" borderId="19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14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190" fontId="7" fillId="0" borderId="23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29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06" t="s">
        <v>37</v>
      </c>
      <c r="T10" s="108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10"/>
      <c r="T11" s="111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51"/>
      <c r="G12" s="90"/>
      <c r="H12" s="41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51"/>
      <c r="G13" s="90"/>
      <c r="H13" s="41"/>
      <c r="I13" s="45"/>
      <c r="J13" s="49" t="s">
        <v>44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277402.4</v>
      </c>
      <c r="V13" s="83">
        <f>SUM(V14:V15)</f>
        <v>331452.89999999997</v>
      </c>
      <c r="W13" s="84">
        <f>SUM(W14:W15)</f>
        <v>330989.6</v>
      </c>
      <c r="X13" s="82">
        <f>(W13/U13)*100</f>
        <v>119.31749689260076</v>
      </c>
      <c r="Y13" s="83">
        <f>(W13/V13)*100</f>
        <v>99.86022146736384</v>
      </c>
      <c r="Z13" s="1"/>
    </row>
    <row r="14" spans="1:26" ht="23.25">
      <c r="A14" s="1"/>
      <c r="B14" s="41"/>
      <c r="C14" s="41"/>
      <c r="D14" s="41"/>
      <c r="E14" s="41"/>
      <c r="F14" s="51"/>
      <c r="G14" s="90"/>
      <c r="H14" s="41"/>
      <c r="I14" s="45"/>
      <c r="J14" s="49" t="s">
        <v>45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>SUM(U19)</f>
        <v>277402.4</v>
      </c>
      <c r="V14" s="83">
        <f>SUM(V19)</f>
        <v>331452.89999999997</v>
      </c>
      <c r="W14" s="84">
        <f>SUM(W19)</f>
        <v>330989.6</v>
      </c>
      <c r="X14" s="82">
        <f>(W14/U14)*100</f>
        <v>119.31749689260076</v>
      </c>
      <c r="Y14" s="83">
        <f>(W14/V14)*100</f>
        <v>99.86022146736384</v>
      </c>
      <c r="Z14" s="1"/>
    </row>
    <row r="15" spans="1:26" ht="23.25">
      <c r="A15" s="1"/>
      <c r="B15" s="41"/>
      <c r="C15" s="41"/>
      <c r="D15" s="41"/>
      <c r="E15" s="41"/>
      <c r="F15" s="51"/>
      <c r="G15" s="90"/>
      <c r="H15" s="41"/>
      <c r="I15" s="45"/>
      <c r="J15" s="49" t="s">
        <v>46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/>
      <c r="V15" s="83"/>
      <c r="W15" s="84"/>
      <c r="X15" s="82"/>
      <c r="Y15" s="83"/>
      <c r="Z15" s="1"/>
    </row>
    <row r="16" spans="1:26" ht="23.25">
      <c r="A16" s="1"/>
      <c r="B16" s="41"/>
      <c r="C16" s="41"/>
      <c r="D16" s="41"/>
      <c r="E16" s="41"/>
      <c r="F16" s="51"/>
      <c r="G16" s="90"/>
      <c r="H16" s="41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/>
      <c r="D17" s="41" t="s">
        <v>47</v>
      </c>
      <c r="E17" s="41"/>
      <c r="F17" s="51"/>
      <c r="G17" s="90"/>
      <c r="H17" s="41"/>
      <c r="I17" s="45"/>
      <c r="J17" s="49" t="s">
        <v>48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/>
      <c r="V17" s="83"/>
      <c r="W17" s="84"/>
      <c r="X17" s="82"/>
      <c r="Y17" s="83"/>
      <c r="Z17" s="1"/>
    </row>
    <row r="18" spans="1:26" ht="23.25">
      <c r="A18" s="1"/>
      <c r="B18" s="41"/>
      <c r="C18" s="41"/>
      <c r="D18" s="41"/>
      <c r="E18" s="41"/>
      <c r="F18" s="51"/>
      <c r="G18" s="90"/>
      <c r="H18" s="41"/>
      <c r="I18" s="45"/>
      <c r="J18" s="49" t="s">
        <v>49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SUM(U19:U20)</f>
        <v>277402.4</v>
      </c>
      <c r="V18" s="83">
        <f>SUM(V19:V20)</f>
        <v>331452.89999999997</v>
      </c>
      <c r="W18" s="84">
        <f>SUM(W19:W20)</f>
        <v>330989.6</v>
      </c>
      <c r="X18" s="82">
        <f>(W18/U18)*100</f>
        <v>119.31749689260076</v>
      </c>
      <c r="Y18" s="83">
        <f>(W18/V18)*100</f>
        <v>99.86022146736384</v>
      </c>
      <c r="Z18" s="1"/>
    </row>
    <row r="19" spans="1:26" ht="23.25">
      <c r="A19" s="1"/>
      <c r="B19" s="41"/>
      <c r="C19" s="41"/>
      <c r="D19" s="41"/>
      <c r="E19" s="41"/>
      <c r="F19" s="51"/>
      <c r="G19" s="90"/>
      <c r="H19" s="41"/>
      <c r="I19" s="45"/>
      <c r="J19" s="49" t="s">
        <v>45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>SUM(U23)</f>
        <v>277402.4</v>
      </c>
      <c r="V19" s="83">
        <f>SUM(V23)</f>
        <v>331452.89999999997</v>
      </c>
      <c r="W19" s="84">
        <f>SUM(W23)</f>
        <v>330989.6</v>
      </c>
      <c r="X19" s="82">
        <f>(W19/U19)*100</f>
        <v>119.31749689260076</v>
      </c>
      <c r="Y19" s="83">
        <f>(W19/V19)*100</f>
        <v>99.86022146736384</v>
      </c>
      <c r="Z19" s="1"/>
    </row>
    <row r="20" spans="1:26" ht="23.25">
      <c r="A20" s="1"/>
      <c r="B20" s="41"/>
      <c r="C20" s="41"/>
      <c r="D20" s="41"/>
      <c r="E20" s="41"/>
      <c r="F20" s="51"/>
      <c r="G20" s="90"/>
      <c r="H20" s="41"/>
      <c r="I20" s="45"/>
      <c r="J20" s="49" t="s">
        <v>46</v>
      </c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3"/>
      <c r="W20" s="84"/>
      <c r="X20" s="82"/>
      <c r="Y20" s="83"/>
      <c r="Z20" s="1"/>
    </row>
    <row r="21" spans="1:26" ht="23.25">
      <c r="A21" s="1"/>
      <c r="B21" s="41"/>
      <c r="C21" s="41"/>
      <c r="D21" s="41"/>
      <c r="E21" s="41"/>
      <c r="F21" s="51"/>
      <c r="G21" s="90"/>
      <c r="H21" s="41"/>
      <c r="I21" s="45"/>
      <c r="J21" s="49"/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3"/>
      <c r="W21" s="84"/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51" t="s">
        <v>50</v>
      </c>
      <c r="G22" s="90"/>
      <c r="H22" s="41"/>
      <c r="I22" s="45"/>
      <c r="J22" s="49" t="s">
        <v>51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>SUM(U23:U24)</f>
        <v>277402.4</v>
      </c>
      <c r="V22" s="83">
        <f>SUM(V23:V24)</f>
        <v>331452.89999999997</v>
      </c>
      <c r="W22" s="84">
        <f>SUM(W23:W24)</f>
        <v>330989.6</v>
      </c>
      <c r="X22" s="82">
        <f>(W22/U22)*100</f>
        <v>119.31749689260076</v>
      </c>
      <c r="Y22" s="83">
        <f>(W22/V22)*100</f>
        <v>99.86022146736384</v>
      </c>
      <c r="Z22" s="1"/>
    </row>
    <row r="23" spans="1:26" ht="23.25">
      <c r="A23" s="1"/>
      <c r="B23" s="41"/>
      <c r="C23" s="41"/>
      <c r="D23" s="41"/>
      <c r="E23" s="41"/>
      <c r="F23" s="51"/>
      <c r="G23" s="90"/>
      <c r="H23" s="41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>SUM(U40+U27)</f>
        <v>277402.4</v>
      </c>
      <c r="V23" s="83">
        <f>SUM(V40+V27)</f>
        <v>331452.89999999997</v>
      </c>
      <c r="W23" s="84">
        <f>SUM(W40+W27)</f>
        <v>330989.6</v>
      </c>
      <c r="X23" s="82">
        <f>(W23/U23)*100</f>
        <v>119.31749689260076</v>
      </c>
      <c r="Y23" s="83">
        <f>(W23/V23)*100</f>
        <v>99.86022146736384</v>
      </c>
      <c r="Z23" s="1"/>
    </row>
    <row r="24" spans="1:26" ht="23.25">
      <c r="A24" s="1"/>
      <c r="B24" s="41"/>
      <c r="C24" s="41"/>
      <c r="D24" s="41"/>
      <c r="E24" s="41"/>
      <c r="F24" s="51"/>
      <c r="G24" s="90"/>
      <c r="H24" s="41"/>
      <c r="I24" s="45"/>
      <c r="J24" s="49" t="s">
        <v>46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/>
      <c r="V24" s="83"/>
      <c r="W24" s="84"/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51"/>
      <c r="G25" s="90"/>
      <c r="H25" s="41"/>
      <c r="I25" s="45"/>
      <c r="J25" s="49"/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/>
      <c r="V25" s="83"/>
      <c r="W25" s="84"/>
      <c r="X25" s="82"/>
      <c r="Y25" s="83"/>
      <c r="Z25" s="1"/>
    </row>
    <row r="26" spans="1:26" ht="23.25">
      <c r="A26" s="1"/>
      <c r="B26" s="41"/>
      <c r="C26" s="41"/>
      <c r="D26" s="41"/>
      <c r="E26" s="41"/>
      <c r="F26" s="51"/>
      <c r="G26" s="90" t="s">
        <v>52</v>
      </c>
      <c r="H26" s="41"/>
      <c r="I26" s="45"/>
      <c r="J26" s="49" t="s">
        <v>323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>SUM(U27:U28)</f>
        <v>1000</v>
      </c>
      <c r="V26" s="83">
        <f>SUM(V27:V28)</f>
        <v>46.8</v>
      </c>
      <c r="W26" s="84">
        <f>SUM(W27:W28)</f>
        <v>46.8</v>
      </c>
      <c r="X26" s="82">
        <f>(W26/U26)*100</f>
        <v>4.68</v>
      </c>
      <c r="Y26" s="83">
        <f>(W26/V26)*100</f>
        <v>100</v>
      </c>
      <c r="Z26" s="1"/>
    </row>
    <row r="27" spans="1:26" ht="23.25">
      <c r="A27" s="1"/>
      <c r="B27" s="41"/>
      <c r="C27" s="41"/>
      <c r="D27" s="41"/>
      <c r="E27" s="41"/>
      <c r="F27" s="51"/>
      <c r="G27" s="90"/>
      <c r="H27" s="41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>SUM(U31)</f>
        <v>1000</v>
      </c>
      <c r="V27" s="83">
        <f>SUM(V31)</f>
        <v>46.8</v>
      </c>
      <c r="W27" s="84">
        <f>SUM(W31)</f>
        <v>46.8</v>
      </c>
      <c r="X27" s="82">
        <f>(W27/U27)*100</f>
        <v>4.68</v>
      </c>
      <c r="Y27" s="83">
        <f>(W27/V27)*100</f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90"/>
      <c r="H28" s="41"/>
      <c r="I28" s="45"/>
      <c r="J28" s="49" t="s">
        <v>46</v>
      </c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3"/>
      <c r="W28" s="84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/>
      <c r="G29" s="90"/>
      <c r="H29" s="41"/>
      <c r="I29" s="45"/>
      <c r="J29" s="49"/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3"/>
      <c r="W29" s="84"/>
      <c r="X29" s="82"/>
      <c r="Y29" s="83"/>
      <c r="Z29" s="1"/>
    </row>
    <row r="30" spans="1:26" ht="23.25">
      <c r="A30" s="1"/>
      <c r="B30" s="41"/>
      <c r="C30" s="41"/>
      <c r="D30" s="41"/>
      <c r="E30" s="41"/>
      <c r="F30" s="51"/>
      <c r="G30" s="90"/>
      <c r="H30" s="41"/>
      <c r="I30" s="45"/>
      <c r="J30" s="49" t="s">
        <v>53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/>
      <c r="V30" s="83"/>
      <c r="W30" s="84"/>
      <c r="X30" s="82"/>
      <c r="Y30" s="83"/>
      <c r="Z30" s="1"/>
    </row>
    <row r="31" spans="1:26" ht="23.25">
      <c r="A31" s="1"/>
      <c r="B31" s="41"/>
      <c r="C31" s="41"/>
      <c r="D31" s="41"/>
      <c r="E31" s="41"/>
      <c r="F31" s="51"/>
      <c r="G31" s="90"/>
      <c r="H31" s="41"/>
      <c r="I31" s="45"/>
      <c r="J31" s="49" t="s">
        <v>54</v>
      </c>
      <c r="K31" s="50"/>
      <c r="L31" s="43" t="s">
        <v>55</v>
      </c>
      <c r="M31" s="71">
        <v>1</v>
      </c>
      <c r="N31" s="72">
        <v>1</v>
      </c>
      <c r="O31" s="73">
        <v>1</v>
      </c>
      <c r="P31" s="71"/>
      <c r="Q31" s="79">
        <f>(P31/N31)*100</f>
        <v>0</v>
      </c>
      <c r="R31" s="80">
        <f>(P31/O31)*100</f>
        <v>0</v>
      </c>
      <c r="S31" s="79">
        <v>90</v>
      </c>
      <c r="T31" s="81">
        <f>(P31/M31)*100</f>
        <v>0</v>
      </c>
      <c r="U31" s="82">
        <f>SUM(U32:U33)</f>
        <v>1000</v>
      </c>
      <c r="V31" s="83">
        <f>SUM(V32:V33)</f>
        <v>46.8</v>
      </c>
      <c r="W31" s="84">
        <f>SUM(W32:W33)</f>
        <v>46.8</v>
      </c>
      <c r="X31" s="82">
        <f>(W31/U31)*100</f>
        <v>4.68</v>
      </c>
      <c r="Y31" s="83">
        <f>(W31/V31)*100</f>
        <v>100</v>
      </c>
      <c r="Z31" s="1"/>
    </row>
    <row r="32" spans="1:26" ht="23.25">
      <c r="A32" s="1"/>
      <c r="B32" s="41"/>
      <c r="C32" s="41"/>
      <c r="D32" s="41"/>
      <c r="E32" s="41"/>
      <c r="F32" s="51"/>
      <c r="G32" s="90"/>
      <c r="H32" s="41"/>
      <c r="I32" s="45"/>
      <c r="J32" s="49" t="s">
        <v>45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f>SUM(U36)</f>
        <v>1000</v>
      </c>
      <c r="V32" s="83">
        <f>SUM(V36)</f>
        <v>46.8</v>
      </c>
      <c r="W32" s="84">
        <f>SUM(W36)</f>
        <v>46.8</v>
      </c>
      <c r="X32" s="82">
        <f>(W32/U32)*100</f>
        <v>4.68</v>
      </c>
      <c r="Y32" s="83">
        <f>(W32/V32)*100</f>
        <v>100</v>
      </c>
      <c r="Z32" s="1"/>
    </row>
    <row r="33" spans="1:26" ht="23.25">
      <c r="A33" s="1"/>
      <c r="B33" s="41"/>
      <c r="C33" s="41"/>
      <c r="D33" s="41"/>
      <c r="E33" s="41"/>
      <c r="F33" s="51"/>
      <c r="G33" s="90"/>
      <c r="H33" s="41"/>
      <c r="I33" s="45"/>
      <c r="J33" s="49" t="s">
        <v>46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/>
      <c r="V33" s="83"/>
      <c r="W33" s="84"/>
      <c r="X33" s="82"/>
      <c r="Y33" s="83"/>
      <c r="Z33" s="1"/>
    </row>
    <row r="34" spans="1:26" ht="23.25">
      <c r="A34" s="1"/>
      <c r="B34" s="41"/>
      <c r="C34" s="41"/>
      <c r="D34" s="41"/>
      <c r="E34" s="41"/>
      <c r="F34" s="51"/>
      <c r="G34" s="90"/>
      <c r="H34" s="41"/>
      <c r="I34" s="45"/>
      <c r="J34" s="49"/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/>
      <c r="W34" s="84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51"/>
      <c r="G35" s="90"/>
      <c r="H35" s="41" t="s">
        <v>56</v>
      </c>
      <c r="I35" s="45"/>
      <c r="J35" s="49" t="s">
        <v>57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f>SUM(U36:U37)</f>
        <v>1000</v>
      </c>
      <c r="V35" s="83">
        <f>SUM(V36:V37)</f>
        <v>46.8</v>
      </c>
      <c r="W35" s="84">
        <f>SUM(W36:W37)</f>
        <v>46.8</v>
      </c>
      <c r="X35" s="82">
        <f>(W35/U35)*100</f>
        <v>4.68</v>
      </c>
      <c r="Y35" s="83">
        <f>(W35/V35)*100</f>
        <v>100</v>
      </c>
      <c r="Z35" s="1"/>
    </row>
    <row r="36" spans="1:26" ht="23.25">
      <c r="A36" s="1"/>
      <c r="B36" s="41"/>
      <c r="C36" s="41"/>
      <c r="D36" s="41"/>
      <c r="E36" s="41"/>
      <c r="F36" s="51"/>
      <c r="G36" s="90"/>
      <c r="H36" s="41"/>
      <c r="I36" s="45"/>
      <c r="J36" s="49" t="s">
        <v>45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1000</v>
      </c>
      <c r="V36" s="83">
        <v>46.8</v>
      </c>
      <c r="W36" s="84">
        <v>46.8</v>
      </c>
      <c r="X36" s="82">
        <f>(W36/U36)*100</f>
        <v>4.68</v>
      </c>
      <c r="Y36" s="83">
        <f>(W36/V36)*100</f>
        <v>100</v>
      </c>
      <c r="Z36" s="1"/>
    </row>
    <row r="37" spans="1:26" ht="23.25">
      <c r="A37" s="1"/>
      <c r="B37" s="41"/>
      <c r="C37" s="41"/>
      <c r="D37" s="41"/>
      <c r="E37" s="41"/>
      <c r="F37" s="51"/>
      <c r="G37" s="90"/>
      <c r="H37" s="41"/>
      <c r="I37" s="45"/>
      <c r="J37" s="49" t="s">
        <v>46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3"/>
      <c r="W37" s="84"/>
      <c r="X37" s="82"/>
      <c r="Y37" s="83"/>
      <c r="Z37" s="1"/>
    </row>
    <row r="38" spans="1:26" ht="23.25">
      <c r="A38" s="1"/>
      <c r="B38" s="41"/>
      <c r="C38" s="41"/>
      <c r="D38" s="41"/>
      <c r="E38" s="41"/>
      <c r="F38" s="51"/>
      <c r="G38" s="90"/>
      <c r="H38" s="41"/>
      <c r="I38" s="45"/>
      <c r="J38" s="49"/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51"/>
      <c r="G39" s="90" t="s">
        <v>58</v>
      </c>
      <c r="H39" s="41"/>
      <c r="I39" s="45"/>
      <c r="J39" s="49" t="s">
        <v>59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>
        <f>SUM(U40:U41)</f>
        <v>276402.4</v>
      </c>
      <c r="V39" s="83">
        <f>SUM(V40:V41)</f>
        <v>331406.1</v>
      </c>
      <c r="W39" s="84">
        <f>SUM(W40:W41)</f>
        <v>330942.8</v>
      </c>
      <c r="X39" s="82">
        <f>(W39/U39)*100</f>
        <v>119.73224545083542</v>
      </c>
      <c r="Y39" s="83">
        <f>(W39/V39)*100</f>
        <v>99.86020172833271</v>
      </c>
      <c r="Z39" s="1"/>
    </row>
    <row r="40" spans="1:26" ht="23.25">
      <c r="A40" s="1"/>
      <c r="B40" s="41"/>
      <c r="C40" s="41"/>
      <c r="D40" s="41"/>
      <c r="E40" s="41"/>
      <c r="F40" s="51"/>
      <c r="G40" s="90"/>
      <c r="H40" s="41"/>
      <c r="I40" s="45"/>
      <c r="J40" s="49" t="s">
        <v>45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f>SUM(U55)</f>
        <v>276402.4</v>
      </c>
      <c r="V40" s="83">
        <f>SUM(V55)</f>
        <v>331406.1</v>
      </c>
      <c r="W40" s="84">
        <f>SUM(W55)</f>
        <v>330942.8</v>
      </c>
      <c r="X40" s="82">
        <f>(W40/U40)*100</f>
        <v>119.73224545083542</v>
      </c>
      <c r="Y40" s="83">
        <f>(W40/V40)*100</f>
        <v>99.86020172833271</v>
      </c>
      <c r="Z40" s="1"/>
    </row>
    <row r="41" spans="1:26" ht="23.25">
      <c r="A41" s="1"/>
      <c r="B41" s="41"/>
      <c r="C41" s="41"/>
      <c r="D41" s="41"/>
      <c r="E41" s="41"/>
      <c r="F41" s="51"/>
      <c r="G41" s="90"/>
      <c r="H41" s="41"/>
      <c r="I41" s="45"/>
      <c r="J41" s="49" t="s">
        <v>46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/>
      <c r="V41" s="83"/>
      <c r="W41" s="84"/>
      <c r="X41" s="82"/>
      <c r="Y41" s="83"/>
      <c r="Z41" s="1"/>
    </row>
    <row r="42" spans="1:26" ht="23.25">
      <c r="A42" s="1"/>
      <c r="B42" s="41"/>
      <c r="C42" s="41"/>
      <c r="D42" s="41"/>
      <c r="E42" s="41"/>
      <c r="F42" s="51"/>
      <c r="G42" s="90"/>
      <c r="H42" s="41"/>
      <c r="I42" s="45"/>
      <c r="J42" s="49"/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3"/>
      <c r="W42" s="84"/>
      <c r="X42" s="82"/>
      <c r="Y42" s="83"/>
      <c r="Z42" s="1"/>
    </row>
    <row r="43" spans="1:26" ht="23.25">
      <c r="A43" s="1"/>
      <c r="B43" s="41"/>
      <c r="C43" s="41"/>
      <c r="D43" s="41"/>
      <c r="E43" s="41"/>
      <c r="F43" s="51"/>
      <c r="G43" s="90"/>
      <c r="H43" s="41"/>
      <c r="I43" s="45"/>
      <c r="J43" s="49" t="s">
        <v>60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3"/>
      <c r="W43" s="84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51"/>
      <c r="G44" s="90"/>
      <c r="H44" s="41"/>
      <c r="I44" s="45"/>
      <c r="J44" s="49" t="s">
        <v>61</v>
      </c>
      <c r="K44" s="50"/>
      <c r="L44" s="43" t="s">
        <v>62</v>
      </c>
      <c r="M44" s="71">
        <v>61500</v>
      </c>
      <c r="N44" s="72">
        <v>48000</v>
      </c>
      <c r="O44" s="73">
        <v>53558</v>
      </c>
      <c r="P44" s="71">
        <v>62076</v>
      </c>
      <c r="Q44" s="79">
        <f>(P44/N44)*100</f>
        <v>129.325</v>
      </c>
      <c r="R44" s="80">
        <f>(P44/O44)*100</f>
        <v>115.90425333283542</v>
      </c>
      <c r="S44" s="79">
        <f>(N44/M44)*100</f>
        <v>78.04878048780488</v>
      </c>
      <c r="T44" s="81">
        <f>(P44/M44)*100</f>
        <v>100.93658536585366</v>
      </c>
      <c r="U44" s="82">
        <f>SUM(U55:U56)</f>
        <v>276402.4</v>
      </c>
      <c r="V44" s="83">
        <f>SUM(V55:V56)</f>
        <v>331406.1</v>
      </c>
      <c r="W44" s="84">
        <f>SUM(W55:W56)</f>
        <v>330942.8</v>
      </c>
      <c r="X44" s="82">
        <f>(W44/U44)*100</f>
        <v>119.73224545083542</v>
      </c>
      <c r="Y44" s="83">
        <f>(W44/V44)*100</f>
        <v>99.86020172833271</v>
      </c>
      <c r="Z44" s="1"/>
    </row>
    <row r="45" spans="1:26" ht="23.25">
      <c r="A45" s="1"/>
      <c r="B45" s="52"/>
      <c r="C45" s="52"/>
      <c r="D45" s="52"/>
      <c r="E45" s="52"/>
      <c r="F45" s="91"/>
      <c r="G45" s="92"/>
      <c r="H45" s="52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329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06" t="s">
        <v>37</v>
      </c>
      <c r="T52" s="108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10"/>
      <c r="T53" s="111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51"/>
      <c r="G54" s="90"/>
      <c r="H54" s="41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43</v>
      </c>
      <c r="C55" s="41"/>
      <c r="D55" s="41" t="s">
        <v>47</v>
      </c>
      <c r="E55" s="41"/>
      <c r="F55" s="51" t="s">
        <v>50</v>
      </c>
      <c r="G55" s="90" t="s">
        <v>58</v>
      </c>
      <c r="H55" s="41"/>
      <c r="I55" s="45"/>
      <c r="J55" s="49" t="s">
        <v>45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f>SUM(U59)</f>
        <v>276402.4</v>
      </c>
      <c r="V55" s="83">
        <f>SUM(V59)</f>
        <v>331406.1</v>
      </c>
      <c r="W55" s="84">
        <f>SUM(W59)</f>
        <v>330942.8</v>
      </c>
      <c r="X55" s="82">
        <f>(W55/U55)*100</f>
        <v>119.73224545083542</v>
      </c>
      <c r="Y55" s="83">
        <f>(W55/V55)*100</f>
        <v>99.86020172833271</v>
      </c>
      <c r="Z55" s="1"/>
    </row>
    <row r="56" spans="1:26" ht="23.25">
      <c r="A56" s="1"/>
      <c r="B56" s="41"/>
      <c r="C56" s="41"/>
      <c r="D56" s="41"/>
      <c r="E56" s="41"/>
      <c r="F56" s="51"/>
      <c r="G56" s="90"/>
      <c r="H56" s="41"/>
      <c r="I56" s="45"/>
      <c r="J56" s="49" t="s">
        <v>46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/>
      <c r="V56" s="83"/>
      <c r="W56" s="84"/>
      <c r="X56" s="82"/>
      <c r="Y56" s="83"/>
      <c r="Z56" s="1"/>
    </row>
    <row r="57" spans="1:26" ht="23.25">
      <c r="A57" s="1"/>
      <c r="B57" s="41"/>
      <c r="C57" s="41"/>
      <c r="D57" s="41"/>
      <c r="E57" s="41"/>
      <c r="F57" s="51"/>
      <c r="G57" s="90"/>
      <c r="H57" s="41"/>
      <c r="I57" s="45"/>
      <c r="J57" s="49"/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1"/>
      <c r="C58" s="41"/>
      <c r="D58" s="41"/>
      <c r="E58" s="41"/>
      <c r="F58" s="51"/>
      <c r="G58" s="90"/>
      <c r="H58" s="41" t="s">
        <v>56</v>
      </c>
      <c r="I58" s="45"/>
      <c r="J58" s="49" t="s">
        <v>57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>
        <f>SUM(U59:U60)</f>
        <v>276402.4</v>
      </c>
      <c r="V58" s="83">
        <f>SUM(V59:V60)</f>
        <v>331406.1</v>
      </c>
      <c r="W58" s="84">
        <f>SUM(W59:W60)</f>
        <v>330942.8</v>
      </c>
      <c r="X58" s="82">
        <f>(W58/U58)*100</f>
        <v>119.73224545083542</v>
      </c>
      <c r="Y58" s="83">
        <f>(W58/V58)*100</f>
        <v>99.86020172833271</v>
      </c>
      <c r="Z58" s="1"/>
    </row>
    <row r="59" spans="1:26" ht="23.25">
      <c r="A59" s="1"/>
      <c r="B59" s="41"/>
      <c r="C59" s="41"/>
      <c r="D59" s="41"/>
      <c r="E59" s="41"/>
      <c r="F59" s="51"/>
      <c r="G59" s="90"/>
      <c r="H59" s="41"/>
      <c r="I59" s="45"/>
      <c r="J59" s="49" t="s">
        <v>45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v>276402.4</v>
      </c>
      <c r="V59" s="83">
        <v>331406.1</v>
      </c>
      <c r="W59" s="84">
        <v>330942.8</v>
      </c>
      <c r="X59" s="82">
        <f>(W59/U59)*100</f>
        <v>119.73224545083542</v>
      </c>
      <c r="Y59" s="83">
        <f>(W59/V59)*100</f>
        <v>99.86020172833271</v>
      </c>
      <c r="Z59" s="1"/>
    </row>
    <row r="60" spans="1:26" ht="23.25">
      <c r="A60" s="1"/>
      <c r="B60" s="41"/>
      <c r="C60" s="41"/>
      <c r="D60" s="41"/>
      <c r="E60" s="41"/>
      <c r="F60" s="51"/>
      <c r="G60" s="90"/>
      <c r="H60" s="41"/>
      <c r="I60" s="45"/>
      <c r="J60" s="49" t="s">
        <v>46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/>
      <c r="V60" s="83"/>
      <c r="W60" s="84"/>
      <c r="X60" s="82"/>
      <c r="Y60" s="83"/>
      <c r="Z60" s="1"/>
    </row>
    <row r="61" spans="1:26" ht="23.25">
      <c r="A61" s="1"/>
      <c r="B61" s="41"/>
      <c r="C61" s="41"/>
      <c r="D61" s="41"/>
      <c r="E61" s="41"/>
      <c r="F61" s="51"/>
      <c r="G61" s="90"/>
      <c r="H61" s="41"/>
      <c r="I61" s="45"/>
      <c r="J61" s="49"/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/>
      <c r="V61" s="83"/>
      <c r="W61" s="84"/>
      <c r="X61" s="82"/>
      <c r="Y61" s="83"/>
      <c r="Z61" s="1"/>
    </row>
    <row r="62" spans="1:26" ht="23.25">
      <c r="A62" s="1"/>
      <c r="B62" s="41" t="s">
        <v>63</v>
      </c>
      <c r="C62" s="41"/>
      <c r="D62" s="41"/>
      <c r="E62" s="41"/>
      <c r="F62" s="51"/>
      <c r="G62" s="90"/>
      <c r="H62" s="41"/>
      <c r="I62" s="45"/>
      <c r="J62" s="49" t="s">
        <v>64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>
        <f>SUM(U63:U64)</f>
        <v>65324.3</v>
      </c>
      <c r="V62" s="83">
        <f>SUM(V63:V64)</f>
        <v>72061.1</v>
      </c>
      <c r="W62" s="84">
        <f>SUM(W63:W64)</f>
        <v>62948.1</v>
      </c>
      <c r="X62" s="82">
        <f>(W62/U62)*100</f>
        <v>96.36245623757162</v>
      </c>
      <c r="Y62" s="83">
        <f>(W62/V62)*100</f>
        <v>87.35378727218985</v>
      </c>
      <c r="Z62" s="1"/>
    </row>
    <row r="63" spans="1:26" ht="23.25">
      <c r="A63" s="1"/>
      <c r="B63" s="41"/>
      <c r="C63" s="41"/>
      <c r="D63" s="41"/>
      <c r="E63" s="41"/>
      <c r="F63" s="51"/>
      <c r="G63" s="90"/>
      <c r="H63" s="41"/>
      <c r="I63" s="45"/>
      <c r="J63" s="49" t="s">
        <v>45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/>
      <c r="V63" s="83"/>
      <c r="W63" s="84"/>
      <c r="X63" s="82"/>
      <c r="Y63" s="83"/>
      <c r="Z63" s="1"/>
    </row>
    <row r="64" spans="1:26" ht="23.25">
      <c r="A64" s="1"/>
      <c r="B64" s="41"/>
      <c r="C64" s="41"/>
      <c r="D64" s="41"/>
      <c r="E64" s="41"/>
      <c r="F64" s="51"/>
      <c r="G64" s="90"/>
      <c r="H64" s="41"/>
      <c r="I64" s="45"/>
      <c r="J64" s="49" t="s">
        <v>46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>
        <f>SUM(U69)</f>
        <v>65324.3</v>
      </c>
      <c r="V64" s="83">
        <f>SUM(V69)</f>
        <v>72061.1</v>
      </c>
      <c r="W64" s="84">
        <f>SUM(W69)</f>
        <v>62948.1</v>
      </c>
      <c r="X64" s="82">
        <f>(W64/U64)*100</f>
        <v>96.36245623757162</v>
      </c>
      <c r="Y64" s="83">
        <f>(W64/V64)*100</f>
        <v>87.35378727218985</v>
      </c>
      <c r="Z64" s="1"/>
    </row>
    <row r="65" spans="1:26" ht="23.25">
      <c r="A65" s="1"/>
      <c r="B65" s="41"/>
      <c r="C65" s="41"/>
      <c r="D65" s="41"/>
      <c r="E65" s="41"/>
      <c r="F65" s="51"/>
      <c r="G65" s="90"/>
      <c r="H65" s="41"/>
      <c r="I65" s="45"/>
      <c r="J65" s="49"/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/>
      <c r="V65" s="83"/>
      <c r="W65" s="84"/>
      <c r="X65" s="82"/>
      <c r="Y65" s="83"/>
      <c r="Z65" s="1"/>
    </row>
    <row r="66" spans="1:26" ht="23.25">
      <c r="A66" s="1"/>
      <c r="B66" s="41"/>
      <c r="C66" s="41"/>
      <c r="D66" s="41" t="s">
        <v>47</v>
      </c>
      <c r="E66" s="41"/>
      <c r="F66" s="51"/>
      <c r="G66" s="90"/>
      <c r="H66" s="41"/>
      <c r="I66" s="45"/>
      <c r="J66" s="49" t="s">
        <v>48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/>
      <c r="V66" s="83"/>
      <c r="W66" s="84"/>
      <c r="X66" s="82"/>
      <c r="Y66" s="83"/>
      <c r="Z66" s="1"/>
    </row>
    <row r="67" spans="1:26" ht="23.25">
      <c r="A67" s="1"/>
      <c r="B67" s="41"/>
      <c r="C67" s="41"/>
      <c r="D67" s="41"/>
      <c r="E67" s="41"/>
      <c r="F67" s="51"/>
      <c r="G67" s="90"/>
      <c r="H67" s="41"/>
      <c r="I67" s="45"/>
      <c r="J67" s="49" t="s">
        <v>49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f>SUM(U68:U69)</f>
        <v>65324.3</v>
      </c>
      <c r="V67" s="83">
        <f>SUM(V68:V69)</f>
        <v>72061.1</v>
      </c>
      <c r="W67" s="84">
        <f>SUM(W68:W69)</f>
        <v>62948.1</v>
      </c>
      <c r="X67" s="82">
        <f>(W67/U67)*100</f>
        <v>96.36245623757162</v>
      </c>
      <c r="Y67" s="83">
        <f>(W67/V67)*100</f>
        <v>87.35378727218985</v>
      </c>
      <c r="Z67" s="1"/>
    </row>
    <row r="68" spans="1:26" ht="23.25">
      <c r="A68" s="1"/>
      <c r="B68" s="41"/>
      <c r="C68" s="41"/>
      <c r="D68" s="41"/>
      <c r="E68" s="41"/>
      <c r="F68" s="51"/>
      <c r="G68" s="90"/>
      <c r="H68" s="41"/>
      <c r="I68" s="45"/>
      <c r="J68" s="49" t="s">
        <v>45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3"/>
      <c r="W68" s="84"/>
      <c r="X68" s="82"/>
      <c r="Y68" s="83"/>
      <c r="Z68" s="1"/>
    </row>
    <row r="69" spans="1:26" ht="23.25">
      <c r="A69" s="1"/>
      <c r="B69" s="41"/>
      <c r="C69" s="41"/>
      <c r="D69" s="41"/>
      <c r="E69" s="41"/>
      <c r="F69" s="51"/>
      <c r="G69" s="90"/>
      <c r="H69" s="41"/>
      <c r="I69" s="45"/>
      <c r="J69" s="49" t="s">
        <v>46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f>SUM(U73)</f>
        <v>65324.3</v>
      </c>
      <c r="V69" s="83">
        <f>SUM(V73)</f>
        <v>72061.1</v>
      </c>
      <c r="W69" s="84">
        <f>SUM(W73)</f>
        <v>62948.1</v>
      </c>
      <c r="X69" s="82">
        <f>(W69/U69)*100</f>
        <v>96.36245623757162</v>
      </c>
      <c r="Y69" s="83">
        <f>(W69/V69)*100</f>
        <v>87.35378727218985</v>
      </c>
      <c r="Z69" s="1"/>
    </row>
    <row r="70" spans="1:26" ht="23.25">
      <c r="A70" s="1"/>
      <c r="B70" s="41"/>
      <c r="C70" s="41"/>
      <c r="D70" s="41"/>
      <c r="E70" s="41"/>
      <c r="F70" s="51"/>
      <c r="G70" s="90"/>
      <c r="H70" s="41"/>
      <c r="I70" s="45"/>
      <c r="J70" s="49"/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/>
      <c r="V70" s="83"/>
      <c r="W70" s="84"/>
      <c r="X70" s="82"/>
      <c r="Y70" s="83"/>
      <c r="Z70" s="1"/>
    </row>
    <row r="71" spans="1:26" ht="23.25">
      <c r="A71" s="1"/>
      <c r="B71" s="41"/>
      <c r="C71" s="41"/>
      <c r="D71" s="41"/>
      <c r="E71" s="41"/>
      <c r="F71" s="51" t="s">
        <v>65</v>
      </c>
      <c r="G71" s="90"/>
      <c r="H71" s="41"/>
      <c r="I71" s="45"/>
      <c r="J71" s="49" t="s">
        <v>66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>SUM(U72:U73)</f>
        <v>65324.3</v>
      </c>
      <c r="V71" s="83">
        <f>SUM(V72:V73)</f>
        <v>72061.1</v>
      </c>
      <c r="W71" s="84">
        <f>SUM(W72:W73)</f>
        <v>62948.1</v>
      </c>
      <c r="X71" s="82">
        <f>(W71/U71)*100</f>
        <v>96.36245623757162</v>
      </c>
      <c r="Y71" s="83">
        <f>(W71/V71)*100</f>
        <v>87.35378727218985</v>
      </c>
      <c r="Z71" s="1"/>
    </row>
    <row r="72" spans="1:26" ht="23.25">
      <c r="A72" s="1"/>
      <c r="B72" s="41"/>
      <c r="C72" s="41"/>
      <c r="D72" s="41"/>
      <c r="E72" s="41"/>
      <c r="F72" s="51"/>
      <c r="G72" s="90"/>
      <c r="H72" s="41"/>
      <c r="I72" s="45"/>
      <c r="J72" s="49" t="s">
        <v>45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/>
      <c r="V72" s="83"/>
      <c r="W72" s="84"/>
      <c r="X72" s="82"/>
      <c r="Y72" s="83"/>
      <c r="Z72" s="1"/>
    </row>
    <row r="73" spans="1:26" ht="23.25">
      <c r="A73" s="1"/>
      <c r="B73" s="41"/>
      <c r="C73" s="41"/>
      <c r="D73" s="41"/>
      <c r="E73" s="41"/>
      <c r="F73" s="51"/>
      <c r="G73" s="90"/>
      <c r="H73" s="41"/>
      <c r="I73" s="45"/>
      <c r="J73" s="49" t="s">
        <v>46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f>SUM(U112+U87)</f>
        <v>65324.3</v>
      </c>
      <c r="V73" s="83">
        <f>SUM(V112+V87)</f>
        <v>72061.1</v>
      </c>
      <c r="W73" s="84">
        <f>SUM(W112+W87)</f>
        <v>62948.1</v>
      </c>
      <c r="X73" s="82">
        <f>(W73/U73)*100</f>
        <v>96.36245623757162</v>
      </c>
      <c r="Y73" s="83">
        <f>(W73/V73)*100</f>
        <v>87.35378727218985</v>
      </c>
      <c r="Z73" s="1"/>
    </row>
    <row r="74" spans="1:26" ht="23.25">
      <c r="A74" s="1"/>
      <c r="B74" s="41"/>
      <c r="C74" s="41"/>
      <c r="D74" s="41"/>
      <c r="E74" s="41"/>
      <c r="F74" s="51"/>
      <c r="G74" s="90"/>
      <c r="H74" s="41"/>
      <c r="I74" s="45"/>
      <c r="J74" s="49"/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/>
      <c r="V74" s="83"/>
      <c r="W74" s="84"/>
      <c r="X74" s="82"/>
      <c r="Y74" s="83"/>
      <c r="Z74" s="1"/>
    </row>
    <row r="75" spans="1:26" ht="23.25">
      <c r="A75" s="1"/>
      <c r="B75" s="41"/>
      <c r="C75" s="41"/>
      <c r="D75" s="41"/>
      <c r="E75" s="41"/>
      <c r="F75" s="51"/>
      <c r="G75" s="90" t="s">
        <v>52</v>
      </c>
      <c r="H75" s="41"/>
      <c r="I75" s="45"/>
      <c r="J75" s="49" t="s">
        <v>323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SUM(U76:U77)</f>
        <v>2600</v>
      </c>
      <c r="V75" s="83">
        <f>SUM(V76:V77)</f>
        <v>0</v>
      </c>
      <c r="W75" s="84">
        <f>SUM(W76:W77)</f>
        <v>0</v>
      </c>
      <c r="X75" s="82">
        <f>(W75/U75)*100</f>
        <v>0</v>
      </c>
      <c r="Y75" s="83"/>
      <c r="Z75" s="1"/>
    </row>
    <row r="76" spans="1:26" ht="23.25">
      <c r="A76" s="1"/>
      <c r="B76" s="41"/>
      <c r="C76" s="41"/>
      <c r="D76" s="41"/>
      <c r="E76" s="41"/>
      <c r="F76" s="51"/>
      <c r="G76" s="90"/>
      <c r="H76" s="41"/>
      <c r="I76" s="45"/>
      <c r="J76" s="49" t="s">
        <v>45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/>
      <c r="V76" s="83"/>
      <c r="W76" s="84"/>
      <c r="X76" s="82"/>
      <c r="Y76" s="83"/>
      <c r="Z76" s="1"/>
    </row>
    <row r="77" spans="1:26" ht="23.25">
      <c r="A77" s="1"/>
      <c r="B77" s="41"/>
      <c r="C77" s="41"/>
      <c r="D77" s="41"/>
      <c r="E77" s="41"/>
      <c r="F77" s="51"/>
      <c r="G77" s="90"/>
      <c r="H77" s="41"/>
      <c r="I77" s="45"/>
      <c r="J77" s="49" t="s">
        <v>46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>
        <f>SUM(U82)</f>
        <v>2600</v>
      </c>
      <c r="V77" s="83">
        <f>SUM(V82)</f>
        <v>0</v>
      </c>
      <c r="W77" s="84">
        <f>SUM(W82)</f>
        <v>0</v>
      </c>
      <c r="X77" s="82">
        <f>(W77/U77)*100</f>
        <v>0</v>
      </c>
      <c r="Y77" s="83"/>
      <c r="Z77" s="1"/>
    </row>
    <row r="78" spans="1:26" ht="23.25">
      <c r="A78" s="1"/>
      <c r="B78" s="41"/>
      <c r="C78" s="41"/>
      <c r="D78" s="41"/>
      <c r="E78" s="41"/>
      <c r="F78" s="51"/>
      <c r="G78" s="90"/>
      <c r="H78" s="41"/>
      <c r="I78" s="45"/>
      <c r="J78" s="49"/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/>
      <c r="V78" s="83"/>
      <c r="W78" s="84"/>
      <c r="X78" s="82"/>
      <c r="Y78" s="83"/>
      <c r="Z78" s="1"/>
    </row>
    <row r="79" spans="1:26" ht="23.25">
      <c r="A79" s="1"/>
      <c r="B79" s="41"/>
      <c r="C79" s="41"/>
      <c r="D79" s="41"/>
      <c r="E79" s="41"/>
      <c r="F79" s="51"/>
      <c r="G79" s="90"/>
      <c r="H79" s="41"/>
      <c r="I79" s="45"/>
      <c r="J79" s="49" t="s">
        <v>53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/>
      <c r="V79" s="83"/>
      <c r="W79" s="84"/>
      <c r="X79" s="82"/>
      <c r="Y79" s="83"/>
      <c r="Z79" s="1"/>
    </row>
    <row r="80" spans="1:26" ht="23.25">
      <c r="A80" s="1"/>
      <c r="B80" s="41"/>
      <c r="C80" s="41"/>
      <c r="D80" s="41"/>
      <c r="E80" s="41"/>
      <c r="F80" s="51"/>
      <c r="G80" s="90"/>
      <c r="H80" s="41"/>
      <c r="I80" s="45"/>
      <c r="J80" s="49" t="s">
        <v>54</v>
      </c>
      <c r="K80" s="50"/>
      <c r="L80" s="43" t="s">
        <v>55</v>
      </c>
      <c r="M80" s="71">
        <v>1</v>
      </c>
      <c r="N80" s="72">
        <v>1</v>
      </c>
      <c r="O80" s="73"/>
      <c r="P80" s="71" t="s">
        <v>67</v>
      </c>
      <c r="Q80" s="79"/>
      <c r="R80" s="80"/>
      <c r="S80" s="79">
        <v>80</v>
      </c>
      <c r="T80" s="81"/>
      <c r="U80" s="82">
        <f>SUM(U81:U82)</f>
        <v>2600</v>
      </c>
      <c r="V80" s="83">
        <f>SUM(V81:V82)</f>
        <v>0</v>
      </c>
      <c r="W80" s="84">
        <f>SUM(W81:W82)</f>
        <v>0</v>
      </c>
      <c r="X80" s="82">
        <f>(W80/U80)*100</f>
        <v>0</v>
      </c>
      <c r="Y80" s="83"/>
      <c r="Z80" s="1"/>
    </row>
    <row r="81" spans="1:26" ht="23.25">
      <c r="A81" s="1"/>
      <c r="B81" s="41"/>
      <c r="C81" s="41"/>
      <c r="D81" s="41"/>
      <c r="E81" s="41"/>
      <c r="F81" s="51"/>
      <c r="G81" s="90"/>
      <c r="H81" s="41"/>
      <c r="I81" s="45"/>
      <c r="J81" s="49" t="s">
        <v>45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/>
      <c r="V81" s="83"/>
      <c r="W81" s="84"/>
      <c r="X81" s="82"/>
      <c r="Y81" s="83"/>
      <c r="Z81" s="1"/>
    </row>
    <row r="82" spans="1:26" ht="23.25">
      <c r="A82" s="1"/>
      <c r="B82" s="41"/>
      <c r="C82" s="41"/>
      <c r="D82" s="41"/>
      <c r="E82" s="41"/>
      <c r="F82" s="51"/>
      <c r="G82" s="90"/>
      <c r="H82" s="41"/>
      <c r="I82" s="45"/>
      <c r="J82" s="49" t="s">
        <v>46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f>SUM(U87)</f>
        <v>2600</v>
      </c>
      <c r="V82" s="83">
        <f>SUM(V87)</f>
        <v>0</v>
      </c>
      <c r="W82" s="84">
        <f>SUM(W87)</f>
        <v>0</v>
      </c>
      <c r="X82" s="82">
        <f>(W82/U82)*100</f>
        <v>0</v>
      </c>
      <c r="Y82" s="83"/>
      <c r="Z82" s="1"/>
    </row>
    <row r="83" spans="1:26" ht="23.25">
      <c r="A83" s="1"/>
      <c r="B83" s="41"/>
      <c r="C83" s="41"/>
      <c r="D83" s="41"/>
      <c r="E83" s="41"/>
      <c r="F83" s="51"/>
      <c r="G83" s="90"/>
      <c r="H83" s="41"/>
      <c r="I83" s="45"/>
      <c r="J83" s="49"/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1"/>
      <c r="C84" s="41"/>
      <c r="D84" s="41"/>
      <c r="E84" s="41"/>
      <c r="F84" s="51"/>
      <c r="G84" s="90"/>
      <c r="H84" s="41" t="s">
        <v>68</v>
      </c>
      <c r="I84" s="45"/>
      <c r="J84" s="49" t="s">
        <v>69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1"/>
      <c r="C85" s="41"/>
      <c r="D85" s="41"/>
      <c r="E85" s="41"/>
      <c r="F85" s="51"/>
      <c r="G85" s="90"/>
      <c r="H85" s="41"/>
      <c r="I85" s="45"/>
      <c r="J85" s="49" t="s">
        <v>70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f>SUM(U86:U87)</f>
        <v>2600</v>
      </c>
      <c r="V85" s="83">
        <f>SUM(V86:V87)</f>
        <v>0</v>
      </c>
      <c r="W85" s="84">
        <f>SUM(W86:W87)</f>
        <v>0</v>
      </c>
      <c r="X85" s="82">
        <f>(W85/U85)*100</f>
        <v>0</v>
      </c>
      <c r="Y85" s="83"/>
      <c r="Z85" s="1"/>
    </row>
    <row r="86" spans="1:26" ht="23.25">
      <c r="A86" s="1"/>
      <c r="B86" s="41"/>
      <c r="C86" s="41"/>
      <c r="D86" s="41"/>
      <c r="E86" s="41"/>
      <c r="F86" s="51"/>
      <c r="G86" s="90"/>
      <c r="H86" s="41"/>
      <c r="I86" s="45"/>
      <c r="J86" s="49" t="s">
        <v>45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/>
      <c r="V86" s="83"/>
      <c r="W86" s="84"/>
      <c r="X86" s="82"/>
      <c r="Y86" s="83"/>
      <c r="Z86" s="1"/>
    </row>
    <row r="87" spans="1:26" ht="23.25">
      <c r="A87" s="1"/>
      <c r="B87" s="41"/>
      <c r="C87" s="41"/>
      <c r="D87" s="41"/>
      <c r="E87" s="41"/>
      <c r="F87" s="51"/>
      <c r="G87" s="90"/>
      <c r="H87" s="41"/>
      <c r="I87" s="45"/>
      <c r="J87" s="49" t="s">
        <v>46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>
        <v>2600</v>
      </c>
      <c r="V87" s="83"/>
      <c r="W87" s="84"/>
      <c r="X87" s="82">
        <f>(W87/U87)*100</f>
        <v>0</v>
      </c>
      <c r="Y87" s="83"/>
      <c r="Z87" s="1"/>
    </row>
    <row r="88" spans="1:26" ht="23.25">
      <c r="A88" s="1"/>
      <c r="B88" s="41"/>
      <c r="C88" s="41"/>
      <c r="D88" s="41"/>
      <c r="E88" s="41"/>
      <c r="F88" s="51"/>
      <c r="G88" s="90"/>
      <c r="H88" s="41"/>
      <c r="I88" s="45"/>
      <c r="J88" s="49"/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/>
      <c r="V88" s="83"/>
      <c r="W88" s="84"/>
      <c r="X88" s="82"/>
      <c r="Y88" s="83"/>
      <c r="Z88" s="1"/>
    </row>
    <row r="89" spans="1:26" ht="23.25">
      <c r="A89" s="1"/>
      <c r="B89" s="41"/>
      <c r="C89" s="41"/>
      <c r="D89" s="41"/>
      <c r="E89" s="41"/>
      <c r="F89" s="51"/>
      <c r="G89" s="90"/>
      <c r="H89" s="41"/>
      <c r="I89" s="45"/>
      <c r="J89" s="49"/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2"/>
      <c r="C90" s="52"/>
      <c r="D90" s="52"/>
      <c r="E90" s="52"/>
      <c r="F90" s="91"/>
      <c r="G90" s="92"/>
      <c r="H90" s="52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330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06" t="s">
        <v>37</v>
      </c>
      <c r="T97" s="108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07"/>
      <c r="T98" s="109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51"/>
      <c r="G99" s="90"/>
      <c r="H99" s="41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63</v>
      </c>
      <c r="C100" s="41"/>
      <c r="D100" s="41" t="s">
        <v>47</v>
      </c>
      <c r="E100" s="41"/>
      <c r="F100" s="51" t="s">
        <v>65</v>
      </c>
      <c r="G100" s="90" t="s">
        <v>58</v>
      </c>
      <c r="H100" s="41"/>
      <c r="I100" s="45"/>
      <c r="J100" s="49" t="s">
        <v>59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f>SUM(U101:U102)</f>
        <v>62724.3</v>
      </c>
      <c r="V100" s="83">
        <f>SUM(V101:V102)</f>
        <v>72061.1</v>
      </c>
      <c r="W100" s="84">
        <f>SUM(W101:W102)</f>
        <v>62948.1</v>
      </c>
      <c r="X100" s="82">
        <f>(W100/U100)*100</f>
        <v>100.35679951789018</v>
      </c>
      <c r="Y100" s="83">
        <f>(W100/V100)*100</f>
        <v>87.35378727218985</v>
      </c>
      <c r="Z100" s="1"/>
    </row>
    <row r="101" spans="1:26" ht="23.25">
      <c r="A101" s="1"/>
      <c r="B101" s="41"/>
      <c r="C101" s="41"/>
      <c r="D101" s="41"/>
      <c r="E101" s="41"/>
      <c r="F101" s="51"/>
      <c r="G101" s="90"/>
      <c r="H101" s="41"/>
      <c r="I101" s="45"/>
      <c r="J101" s="49" t="s">
        <v>45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/>
      <c r="V101" s="83"/>
      <c r="W101" s="84"/>
      <c r="X101" s="82"/>
      <c r="Y101" s="83"/>
      <c r="Z101" s="1"/>
    </row>
    <row r="102" spans="1:26" ht="23.25">
      <c r="A102" s="1"/>
      <c r="B102" s="41"/>
      <c r="C102" s="41"/>
      <c r="D102" s="41"/>
      <c r="E102" s="41"/>
      <c r="F102" s="51"/>
      <c r="G102" s="90"/>
      <c r="H102" s="41"/>
      <c r="I102" s="45"/>
      <c r="J102" s="49" t="s">
        <v>46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>
        <f>SUM(U107)</f>
        <v>62724.3</v>
      </c>
      <c r="V102" s="83">
        <f>SUM(V107)</f>
        <v>72061.1</v>
      </c>
      <c r="W102" s="84">
        <f>SUM(W107)</f>
        <v>62948.1</v>
      </c>
      <c r="X102" s="82">
        <f>(W102/U102)*100</f>
        <v>100.35679951789018</v>
      </c>
      <c r="Y102" s="83">
        <f>(W102/V102)*100</f>
        <v>87.35378727218985</v>
      </c>
      <c r="Z102" s="1"/>
    </row>
    <row r="103" spans="1:26" ht="23.25">
      <c r="A103" s="1"/>
      <c r="B103" s="41"/>
      <c r="C103" s="41"/>
      <c r="D103" s="41"/>
      <c r="E103" s="41"/>
      <c r="F103" s="51"/>
      <c r="G103" s="90"/>
      <c r="H103" s="41"/>
      <c r="I103" s="45"/>
      <c r="J103" s="49"/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/>
      <c r="V103" s="83"/>
      <c r="W103" s="84"/>
      <c r="X103" s="82"/>
      <c r="Y103" s="83"/>
      <c r="Z103" s="1"/>
    </row>
    <row r="104" spans="1:26" ht="23.25">
      <c r="A104" s="1"/>
      <c r="B104" s="41"/>
      <c r="C104" s="41"/>
      <c r="D104" s="41"/>
      <c r="E104" s="41"/>
      <c r="F104" s="51"/>
      <c r="G104" s="90"/>
      <c r="H104" s="41"/>
      <c r="I104" s="45"/>
      <c r="J104" s="49" t="s">
        <v>71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/>
      <c r="V104" s="83"/>
      <c r="W104" s="84"/>
      <c r="X104" s="82"/>
      <c r="Y104" s="83"/>
      <c r="Z104" s="1"/>
    </row>
    <row r="105" spans="1:26" ht="23.25">
      <c r="A105" s="1"/>
      <c r="B105" s="41"/>
      <c r="C105" s="41"/>
      <c r="D105" s="41"/>
      <c r="E105" s="41"/>
      <c r="F105" s="51"/>
      <c r="G105" s="90"/>
      <c r="H105" s="41"/>
      <c r="I105" s="45"/>
      <c r="J105" s="49" t="s">
        <v>72</v>
      </c>
      <c r="K105" s="50"/>
      <c r="L105" s="43" t="s">
        <v>73</v>
      </c>
      <c r="M105" s="71">
        <v>79500</v>
      </c>
      <c r="N105" s="72">
        <v>79500</v>
      </c>
      <c r="O105" s="73">
        <v>72200</v>
      </c>
      <c r="P105" s="71">
        <v>64552</v>
      </c>
      <c r="Q105" s="79">
        <f>(P105/N105)*100</f>
        <v>81.19748427672955</v>
      </c>
      <c r="R105" s="80">
        <f>(P105/O105)*100</f>
        <v>89.40720221606648</v>
      </c>
      <c r="S105" s="79">
        <f>(N105/M105)*100</f>
        <v>100</v>
      </c>
      <c r="T105" s="81">
        <f>(P105/M105)*100</f>
        <v>81.19748427672955</v>
      </c>
      <c r="U105" s="82">
        <f>SUM(U106:U107)</f>
        <v>62724.3</v>
      </c>
      <c r="V105" s="83">
        <f>SUM(V106:V107)</f>
        <v>72061.1</v>
      </c>
      <c r="W105" s="84">
        <f>SUM(W106:W107)</f>
        <v>62948.1</v>
      </c>
      <c r="X105" s="82">
        <f>(W105/U105)*100</f>
        <v>100.35679951789018</v>
      </c>
      <c r="Y105" s="83">
        <f>(W105/V105)*100</f>
        <v>87.35378727218985</v>
      </c>
      <c r="Z105" s="1"/>
    </row>
    <row r="106" spans="1:26" ht="23.25">
      <c r="A106" s="1"/>
      <c r="B106" s="41"/>
      <c r="C106" s="41"/>
      <c r="D106" s="41"/>
      <c r="E106" s="41"/>
      <c r="F106" s="51"/>
      <c r="G106" s="90"/>
      <c r="H106" s="41"/>
      <c r="I106" s="45"/>
      <c r="J106" s="49" t="s">
        <v>45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3"/>
      <c r="W106" s="84"/>
      <c r="X106" s="82"/>
      <c r="Y106" s="83"/>
      <c r="Z106" s="1"/>
    </row>
    <row r="107" spans="1:26" ht="23.25">
      <c r="A107" s="1"/>
      <c r="B107" s="41"/>
      <c r="C107" s="41"/>
      <c r="D107" s="41"/>
      <c r="E107" s="41"/>
      <c r="F107" s="51"/>
      <c r="G107" s="90"/>
      <c r="H107" s="41"/>
      <c r="I107" s="45"/>
      <c r="J107" s="49" t="s">
        <v>46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>
        <f>SUM(U112)</f>
        <v>62724.3</v>
      </c>
      <c r="V107" s="83">
        <f>SUM(V112)</f>
        <v>72061.1</v>
      </c>
      <c r="W107" s="84">
        <f>SUM(W112)</f>
        <v>62948.1</v>
      </c>
      <c r="X107" s="82">
        <f>(W107/U107)*100</f>
        <v>100.35679951789018</v>
      </c>
      <c r="Y107" s="83">
        <f>(W107/V107)*100</f>
        <v>87.35378727218985</v>
      </c>
      <c r="Z107" s="1"/>
    </row>
    <row r="108" spans="1:26" ht="23.25">
      <c r="A108" s="1"/>
      <c r="B108" s="41"/>
      <c r="C108" s="41"/>
      <c r="D108" s="41"/>
      <c r="E108" s="41"/>
      <c r="F108" s="51"/>
      <c r="G108" s="90"/>
      <c r="H108" s="41"/>
      <c r="I108" s="45"/>
      <c r="J108" s="49"/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/>
      <c r="V108" s="83"/>
      <c r="W108" s="84"/>
      <c r="X108" s="82"/>
      <c r="Y108" s="83"/>
      <c r="Z108" s="1"/>
    </row>
    <row r="109" spans="1:26" ht="23.25">
      <c r="A109" s="1"/>
      <c r="B109" s="41"/>
      <c r="C109" s="41"/>
      <c r="D109" s="41"/>
      <c r="E109" s="41"/>
      <c r="F109" s="51"/>
      <c r="G109" s="90"/>
      <c r="H109" s="41" t="s">
        <v>68</v>
      </c>
      <c r="I109" s="45"/>
      <c r="J109" s="49" t="s">
        <v>69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/>
      <c r="V109" s="83"/>
      <c r="W109" s="84"/>
      <c r="X109" s="82"/>
      <c r="Y109" s="83"/>
      <c r="Z109" s="1"/>
    </row>
    <row r="110" spans="1:26" ht="23.25">
      <c r="A110" s="1"/>
      <c r="B110" s="41"/>
      <c r="C110" s="41"/>
      <c r="D110" s="41"/>
      <c r="E110" s="41"/>
      <c r="F110" s="51"/>
      <c r="G110" s="90"/>
      <c r="H110" s="41"/>
      <c r="I110" s="45"/>
      <c r="J110" s="49" t="s">
        <v>70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f>SUM(U111:U112)</f>
        <v>62724.3</v>
      </c>
      <c r="V110" s="83">
        <f>SUM(V111:V112)</f>
        <v>72061.1</v>
      </c>
      <c r="W110" s="84">
        <f>SUM(W111:W112)</f>
        <v>62948.1</v>
      </c>
      <c r="X110" s="82">
        <f>(W110/U110)*100</f>
        <v>100.35679951789018</v>
      </c>
      <c r="Y110" s="83">
        <f>(W110/V110)*100</f>
        <v>87.35378727218985</v>
      </c>
      <c r="Z110" s="1"/>
    </row>
    <row r="111" spans="1:26" ht="23.25">
      <c r="A111" s="1"/>
      <c r="B111" s="41"/>
      <c r="C111" s="41"/>
      <c r="D111" s="41"/>
      <c r="E111" s="41"/>
      <c r="F111" s="51"/>
      <c r="G111" s="90"/>
      <c r="H111" s="41"/>
      <c r="I111" s="45"/>
      <c r="J111" s="49" t="s">
        <v>45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1"/>
      <c r="C112" s="41"/>
      <c r="D112" s="41"/>
      <c r="E112" s="41"/>
      <c r="F112" s="51"/>
      <c r="G112" s="90"/>
      <c r="H112" s="41"/>
      <c r="I112" s="45"/>
      <c r="J112" s="49" t="s">
        <v>46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>
        <v>62724.3</v>
      </c>
      <c r="V112" s="83">
        <v>72061.1</v>
      </c>
      <c r="W112" s="84">
        <v>62948.1</v>
      </c>
      <c r="X112" s="82">
        <f>(W112/U112)*100</f>
        <v>100.35679951789018</v>
      </c>
      <c r="Y112" s="83">
        <f>(W112/V112)*100</f>
        <v>87.35378727218985</v>
      </c>
      <c r="Z112" s="1"/>
    </row>
    <row r="113" spans="1:26" ht="23.25">
      <c r="A113" s="1"/>
      <c r="B113" s="41"/>
      <c r="C113" s="41"/>
      <c r="D113" s="41"/>
      <c r="E113" s="41"/>
      <c r="F113" s="51"/>
      <c r="G113" s="90"/>
      <c r="H113" s="41"/>
      <c r="I113" s="45"/>
      <c r="J113" s="49"/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/>
      <c r="V113" s="83"/>
      <c r="W113" s="84"/>
      <c r="X113" s="82"/>
      <c r="Y113" s="83"/>
      <c r="Z113" s="1"/>
    </row>
    <row r="114" spans="1:26" ht="23.25">
      <c r="A114" s="1"/>
      <c r="B114" s="41" t="s">
        <v>74</v>
      </c>
      <c r="C114" s="41"/>
      <c r="D114" s="41"/>
      <c r="E114" s="41"/>
      <c r="F114" s="51"/>
      <c r="G114" s="90"/>
      <c r="H114" s="41"/>
      <c r="I114" s="45"/>
      <c r="J114" s="49" t="s">
        <v>75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f>SUM(U115:U116)</f>
        <v>53649.299999999996</v>
      </c>
      <c r="V114" s="83">
        <f>SUM(V115:V116)</f>
        <v>64470.200000000004</v>
      </c>
      <c r="W114" s="84">
        <f>SUM(W115:W116)</f>
        <v>59067.500000000015</v>
      </c>
      <c r="X114" s="82">
        <f>(W114/U114)*100</f>
        <v>110.09929300102708</v>
      </c>
      <c r="Y114" s="83">
        <f>(W114/V114)*100</f>
        <v>91.61984917062458</v>
      </c>
      <c r="Z114" s="1"/>
    </row>
    <row r="115" spans="1:26" ht="23.25">
      <c r="A115" s="1"/>
      <c r="B115" s="41"/>
      <c r="C115" s="41"/>
      <c r="D115" s="41"/>
      <c r="E115" s="41"/>
      <c r="F115" s="51"/>
      <c r="G115" s="90"/>
      <c r="H115" s="41"/>
      <c r="I115" s="45"/>
      <c r="J115" s="49" t="s">
        <v>45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>
        <f aca="true" t="shared" si="0" ref="U115:W116">SUM(U119)</f>
        <v>50072.799999999996</v>
      </c>
      <c r="V115" s="83">
        <f t="shared" si="0"/>
        <v>59879.100000000006</v>
      </c>
      <c r="W115" s="84">
        <f t="shared" si="0"/>
        <v>55547.60000000001</v>
      </c>
      <c r="X115" s="82">
        <f>(W115/U115)*100</f>
        <v>110.93368056110306</v>
      </c>
      <c r="Y115" s="83">
        <f>(W115/V115)*100</f>
        <v>92.76625734187724</v>
      </c>
      <c r="Z115" s="1"/>
    </row>
    <row r="116" spans="1:26" ht="23.25">
      <c r="A116" s="1"/>
      <c r="B116" s="41"/>
      <c r="C116" s="41"/>
      <c r="D116" s="41"/>
      <c r="E116" s="41"/>
      <c r="F116" s="51"/>
      <c r="G116" s="90"/>
      <c r="H116" s="41"/>
      <c r="I116" s="45"/>
      <c r="J116" s="49" t="s">
        <v>46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f t="shared" si="0"/>
        <v>3576.5</v>
      </c>
      <c r="V116" s="83">
        <f t="shared" si="0"/>
        <v>4591.1</v>
      </c>
      <c r="W116" s="84">
        <f t="shared" si="0"/>
        <v>3519.9</v>
      </c>
      <c r="X116" s="82">
        <f>(W116/U116)*100</f>
        <v>98.41744722494059</v>
      </c>
      <c r="Y116" s="83">
        <f>(W116/V116)*100</f>
        <v>76.66790093877283</v>
      </c>
      <c r="Z116" s="1"/>
    </row>
    <row r="117" spans="1:26" ht="23.25">
      <c r="A117" s="1"/>
      <c r="B117" s="41"/>
      <c r="C117" s="41"/>
      <c r="D117" s="41"/>
      <c r="E117" s="41"/>
      <c r="F117" s="51"/>
      <c r="G117" s="90"/>
      <c r="H117" s="41"/>
      <c r="I117" s="45"/>
      <c r="J117" s="49"/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/>
      <c r="V117" s="83"/>
      <c r="W117" s="84"/>
      <c r="X117" s="82"/>
      <c r="Y117" s="83"/>
      <c r="Z117" s="1"/>
    </row>
    <row r="118" spans="1:26" ht="23.25">
      <c r="A118" s="1"/>
      <c r="B118" s="41"/>
      <c r="C118" s="41" t="s">
        <v>76</v>
      </c>
      <c r="D118" s="41"/>
      <c r="E118" s="41"/>
      <c r="F118" s="51"/>
      <c r="G118" s="90"/>
      <c r="H118" s="41"/>
      <c r="I118" s="45"/>
      <c r="J118" s="49" t="s">
        <v>77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f>SUM(U119:U120)</f>
        <v>53649.299999999996</v>
      </c>
      <c r="V118" s="83">
        <f>SUM(V119:V120)</f>
        <v>64470.200000000004</v>
      </c>
      <c r="W118" s="84">
        <f>SUM(W119:W120)</f>
        <v>59067.500000000015</v>
      </c>
      <c r="X118" s="82">
        <f>(W118/U118)*100</f>
        <v>110.09929300102708</v>
      </c>
      <c r="Y118" s="83">
        <f>(W118/V118)*100</f>
        <v>91.61984917062458</v>
      </c>
      <c r="Z118" s="1"/>
    </row>
    <row r="119" spans="1:26" ht="23.25">
      <c r="A119" s="1"/>
      <c r="B119" s="41"/>
      <c r="C119" s="41"/>
      <c r="D119" s="41"/>
      <c r="E119" s="41"/>
      <c r="F119" s="51"/>
      <c r="G119" s="90"/>
      <c r="H119" s="41"/>
      <c r="I119" s="45"/>
      <c r="J119" s="49" t="s">
        <v>45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>
        <f aca="true" t="shared" si="1" ref="U119:W120">SUM(U124)</f>
        <v>50072.799999999996</v>
      </c>
      <c r="V119" s="83">
        <f t="shared" si="1"/>
        <v>59879.100000000006</v>
      </c>
      <c r="W119" s="84">
        <f t="shared" si="1"/>
        <v>55547.60000000001</v>
      </c>
      <c r="X119" s="82">
        <f>(W119/U119)*100</f>
        <v>110.93368056110306</v>
      </c>
      <c r="Y119" s="83">
        <f>(W119/V119)*100</f>
        <v>92.76625734187724</v>
      </c>
      <c r="Z119" s="1"/>
    </row>
    <row r="120" spans="1:26" ht="23.25">
      <c r="A120" s="1"/>
      <c r="B120" s="41"/>
      <c r="C120" s="41"/>
      <c r="D120" s="41"/>
      <c r="E120" s="41"/>
      <c r="F120" s="51"/>
      <c r="G120" s="90"/>
      <c r="H120" s="41"/>
      <c r="I120" s="45"/>
      <c r="J120" s="49" t="s">
        <v>46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f t="shared" si="1"/>
        <v>3576.5</v>
      </c>
      <c r="V120" s="83">
        <f t="shared" si="1"/>
        <v>4591.1</v>
      </c>
      <c r="W120" s="84">
        <f t="shared" si="1"/>
        <v>3519.9</v>
      </c>
      <c r="X120" s="82">
        <f>(W120/U120)*100</f>
        <v>98.41744722494059</v>
      </c>
      <c r="Y120" s="83">
        <f>(W120/V120)*100</f>
        <v>76.66790093877283</v>
      </c>
      <c r="Z120" s="1"/>
    </row>
    <row r="121" spans="1:26" ht="23.25">
      <c r="A121" s="1"/>
      <c r="B121" s="41"/>
      <c r="C121" s="41"/>
      <c r="D121" s="41"/>
      <c r="E121" s="41"/>
      <c r="F121" s="51"/>
      <c r="G121" s="90"/>
      <c r="H121" s="41"/>
      <c r="I121" s="45"/>
      <c r="J121" s="49"/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/>
      <c r="V121" s="83"/>
      <c r="W121" s="84"/>
      <c r="X121" s="82"/>
      <c r="Y121" s="83"/>
      <c r="Z121" s="1"/>
    </row>
    <row r="122" spans="1:26" ht="23.25">
      <c r="A122" s="1"/>
      <c r="B122" s="41"/>
      <c r="C122" s="41"/>
      <c r="D122" s="41" t="s">
        <v>47</v>
      </c>
      <c r="E122" s="41"/>
      <c r="F122" s="51"/>
      <c r="G122" s="90"/>
      <c r="H122" s="41"/>
      <c r="I122" s="45"/>
      <c r="J122" s="49" t="s">
        <v>48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/>
      <c r="V122" s="83"/>
      <c r="W122" s="84"/>
      <c r="X122" s="82"/>
      <c r="Y122" s="83"/>
      <c r="Z122" s="1"/>
    </row>
    <row r="123" spans="1:26" ht="23.25">
      <c r="A123" s="1"/>
      <c r="B123" s="41"/>
      <c r="C123" s="41"/>
      <c r="D123" s="41"/>
      <c r="E123" s="41"/>
      <c r="F123" s="51"/>
      <c r="G123" s="90"/>
      <c r="H123" s="41"/>
      <c r="I123" s="45"/>
      <c r="J123" s="49" t="s">
        <v>49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>
        <f>SUM(U124:U125)</f>
        <v>53649.299999999996</v>
      </c>
      <c r="V123" s="83">
        <f>SUM(V124:V125)</f>
        <v>64470.200000000004</v>
      </c>
      <c r="W123" s="84">
        <f>SUM(W124:W125)</f>
        <v>59067.500000000015</v>
      </c>
      <c r="X123" s="82">
        <f>(W123/U123)*100</f>
        <v>110.09929300102708</v>
      </c>
      <c r="Y123" s="83">
        <f>(W123/V123)*100</f>
        <v>91.61984917062458</v>
      </c>
      <c r="Z123" s="1"/>
    </row>
    <row r="124" spans="1:26" ht="23.25">
      <c r="A124" s="1"/>
      <c r="B124" s="41"/>
      <c r="C124" s="41"/>
      <c r="D124" s="41"/>
      <c r="E124" s="41"/>
      <c r="F124" s="51"/>
      <c r="G124" s="90"/>
      <c r="H124" s="41"/>
      <c r="I124" s="45"/>
      <c r="J124" s="49" t="s">
        <v>45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>
        <f aca="true" t="shared" si="2" ref="U124:W125">SUM(U128)</f>
        <v>50072.799999999996</v>
      </c>
      <c r="V124" s="83">
        <f t="shared" si="2"/>
        <v>59879.100000000006</v>
      </c>
      <c r="W124" s="84">
        <f t="shared" si="2"/>
        <v>55547.60000000001</v>
      </c>
      <c r="X124" s="82">
        <f>(W124/U124)*100</f>
        <v>110.93368056110306</v>
      </c>
      <c r="Y124" s="83">
        <f>(W124/V124)*100</f>
        <v>92.76625734187724</v>
      </c>
      <c r="Z124" s="1"/>
    </row>
    <row r="125" spans="1:26" ht="23.25">
      <c r="A125" s="1"/>
      <c r="B125" s="41"/>
      <c r="C125" s="41"/>
      <c r="D125" s="41"/>
      <c r="E125" s="41"/>
      <c r="F125" s="51"/>
      <c r="G125" s="90"/>
      <c r="H125" s="41"/>
      <c r="I125" s="45"/>
      <c r="J125" s="49" t="s">
        <v>46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>
        <f t="shared" si="2"/>
        <v>3576.5</v>
      </c>
      <c r="V125" s="83">
        <f t="shared" si="2"/>
        <v>4591.1</v>
      </c>
      <c r="W125" s="84">
        <f t="shared" si="2"/>
        <v>3519.9</v>
      </c>
      <c r="X125" s="82">
        <f>(W125/U125)*100</f>
        <v>98.41744722494059</v>
      </c>
      <c r="Y125" s="83">
        <f>(W125/V125)*100</f>
        <v>76.66790093877283</v>
      </c>
      <c r="Z125" s="1"/>
    </row>
    <row r="126" spans="1:26" ht="23.25">
      <c r="A126" s="1"/>
      <c r="B126" s="41"/>
      <c r="C126" s="41"/>
      <c r="D126" s="41"/>
      <c r="E126" s="41"/>
      <c r="F126" s="51"/>
      <c r="G126" s="90"/>
      <c r="H126" s="41"/>
      <c r="I126" s="45"/>
      <c r="J126" s="49"/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/>
      <c r="V126" s="83"/>
      <c r="W126" s="84"/>
      <c r="X126" s="82"/>
      <c r="Y126" s="83"/>
      <c r="Z126" s="1"/>
    </row>
    <row r="127" spans="1:26" ht="23.25">
      <c r="A127" s="1"/>
      <c r="B127" s="41"/>
      <c r="C127" s="41"/>
      <c r="D127" s="41"/>
      <c r="E127" s="41"/>
      <c r="F127" s="51" t="s">
        <v>78</v>
      </c>
      <c r="G127" s="90"/>
      <c r="H127" s="41"/>
      <c r="I127" s="45"/>
      <c r="J127" s="49" t="s">
        <v>79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>
        <f>SUM(U128:U129)</f>
        <v>53649.299999999996</v>
      </c>
      <c r="V127" s="83">
        <f>SUM(V128:V129)</f>
        <v>64470.200000000004</v>
      </c>
      <c r="W127" s="84">
        <f>SUM(W128:W129)</f>
        <v>59067.500000000015</v>
      </c>
      <c r="X127" s="82">
        <f>(W127/U127)*100</f>
        <v>110.09929300102708</v>
      </c>
      <c r="Y127" s="83">
        <f>(W127/V127)*100</f>
        <v>91.61984917062458</v>
      </c>
      <c r="Z127" s="1"/>
    </row>
    <row r="128" spans="1:26" ht="23.25">
      <c r="A128" s="1"/>
      <c r="B128" s="41"/>
      <c r="C128" s="41"/>
      <c r="D128" s="41"/>
      <c r="E128" s="41"/>
      <c r="F128" s="51"/>
      <c r="G128" s="90"/>
      <c r="H128" s="41"/>
      <c r="I128" s="45"/>
      <c r="J128" s="49" t="s">
        <v>45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>
        <f aca="true" t="shared" si="3" ref="U128:W129">SUM(U132)</f>
        <v>50072.799999999996</v>
      </c>
      <c r="V128" s="83">
        <f t="shared" si="3"/>
        <v>59879.100000000006</v>
      </c>
      <c r="W128" s="84">
        <f t="shared" si="3"/>
        <v>55547.60000000001</v>
      </c>
      <c r="X128" s="82">
        <f>(W128/U128)*100</f>
        <v>110.93368056110306</v>
      </c>
      <c r="Y128" s="83">
        <f>(W128/V128)*100</f>
        <v>92.76625734187724</v>
      </c>
      <c r="Z128" s="1"/>
    </row>
    <row r="129" spans="1:26" ht="23.25">
      <c r="A129" s="1"/>
      <c r="B129" s="41"/>
      <c r="C129" s="41"/>
      <c r="D129" s="41"/>
      <c r="E129" s="41"/>
      <c r="F129" s="51"/>
      <c r="G129" s="90"/>
      <c r="H129" s="41"/>
      <c r="I129" s="45"/>
      <c r="J129" s="49" t="s">
        <v>46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>
        <f t="shared" si="3"/>
        <v>3576.5</v>
      </c>
      <c r="V129" s="83">
        <f t="shared" si="3"/>
        <v>4591.1</v>
      </c>
      <c r="W129" s="84">
        <f t="shared" si="3"/>
        <v>3519.9</v>
      </c>
      <c r="X129" s="82">
        <f>(W129/U129)*100</f>
        <v>98.41744722494059</v>
      </c>
      <c r="Y129" s="83">
        <f>(W129/V129)*100</f>
        <v>76.66790093877283</v>
      </c>
      <c r="Z129" s="1"/>
    </row>
    <row r="130" spans="1:26" ht="23.25">
      <c r="A130" s="1"/>
      <c r="B130" s="41"/>
      <c r="C130" s="41"/>
      <c r="D130" s="41"/>
      <c r="E130" s="41"/>
      <c r="F130" s="51"/>
      <c r="G130" s="90"/>
      <c r="H130" s="41"/>
      <c r="I130" s="45"/>
      <c r="J130" s="49"/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1"/>
      <c r="C131" s="41"/>
      <c r="D131" s="41"/>
      <c r="E131" s="41"/>
      <c r="F131" s="51"/>
      <c r="G131" s="90" t="s">
        <v>58</v>
      </c>
      <c r="H131" s="41"/>
      <c r="I131" s="45"/>
      <c r="J131" s="49" t="s">
        <v>59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>SUM(U132:U133)</f>
        <v>53649.299999999996</v>
      </c>
      <c r="V131" s="83">
        <f>SUM(V132:V133)</f>
        <v>64470.200000000004</v>
      </c>
      <c r="W131" s="84">
        <f>SUM(W132:W133)</f>
        <v>59067.500000000015</v>
      </c>
      <c r="X131" s="82">
        <f>(W131/U131)*100</f>
        <v>110.09929300102708</v>
      </c>
      <c r="Y131" s="83">
        <f>(W131/V131)*100</f>
        <v>91.61984917062458</v>
      </c>
      <c r="Z131" s="1"/>
    </row>
    <row r="132" spans="1:26" ht="23.25">
      <c r="A132" s="1"/>
      <c r="B132" s="41"/>
      <c r="C132" s="41"/>
      <c r="D132" s="41"/>
      <c r="E132" s="41"/>
      <c r="F132" s="51"/>
      <c r="G132" s="90"/>
      <c r="H132" s="41"/>
      <c r="I132" s="45"/>
      <c r="J132" s="49" t="s">
        <v>45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f>SUM(U150+U153+U156+U160+U164+U168+U171+U299+U303+U307+U310+U314+U328+U331+U335+U338+U341+U344+U348+U351+U355+U359+U373+U377+U147+U174+U177+U191+U194+U197+U200+U203+U206+U209+U212+U215+U218+U221+U224+U237+U240+U243+U246+U249+U252+U255+U258+U261+U264+U267+U281+U284+U287+U290+U293+U296+U380+U383)</f>
        <v>50072.799999999996</v>
      </c>
      <c r="V132" s="82">
        <f>SUM(V150+V153+V156+V160+V164+V168+V171+V299+V303+V307+V310+V314+V328+V331+V335+V338+V341+V344+V348+V351+V355+V359+V373+V377+V147+V174+V177+V191+V194+V197+V200+V203+V206+V209+V212+V215+V218+V221+V224+V237+V240+V243+V246+V249+V252+V255+V258+V261+V264+V267+V281+V284+V287+V290+V293+V296+V380+V383)</f>
        <v>59879.100000000006</v>
      </c>
      <c r="W132" s="82">
        <f>SUM(W150+W153+W156+W160+W164+W168+W171+W299+W303+W307+W310+W314+W328+W331+W335+W338+W341+W344+W348+W351+W355+W359+W373+W377+W147+W174+W177+W191+W194+W197+W200+W203+W206+W209+W212+W215+W218+W221+W224+W237+W240+W243+W246+W249+W252+W255+W258+W261+W264+W267+W281+W284+W287+W290+W293+W296+W380+W383)</f>
        <v>55547.60000000001</v>
      </c>
      <c r="X132" s="82">
        <f>(W132/U132)*100</f>
        <v>110.93368056110306</v>
      </c>
      <c r="Y132" s="83">
        <f>(W132/V132)*100</f>
        <v>92.76625734187724</v>
      </c>
      <c r="Z132" s="1"/>
    </row>
    <row r="133" spans="1:26" ht="23.25">
      <c r="A133" s="1"/>
      <c r="B133" s="41"/>
      <c r="C133" s="41"/>
      <c r="D133" s="41"/>
      <c r="E133" s="41"/>
      <c r="F133" s="51"/>
      <c r="G133" s="90"/>
      <c r="H133" s="41"/>
      <c r="I133" s="45"/>
      <c r="J133" s="49" t="s">
        <v>46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>
        <f>SUM(U151+U154+U157+U161+U165+U169+U172+U300+U304+U308+U311+U325+U329+U332+U336+U339+U342+U345+U349+U352+U356+U370+U375+U378+U148+U175+U178+U192+U195+U198+U201+U204+U207+U210+U213+U216+U219+U222+U235+U238+U241+U244+U247+U250+U253+U256+U259+U262+U265+U268+U282+U285+U288+U291+U294+U297+U381+U384)</f>
        <v>3576.5</v>
      </c>
      <c r="V133" s="83">
        <f>SUM(V151+V154+V157+V161+V165+V169+V172+V300+V304+V308+V311+V325+V329+V332+V336+V339+V342+V345+V349+V352+V356+V370+V375+V378+V148+V175+V178+V192+V195+V198+V201+V204+V207+V210+V213+V216+V219+V222+V235+V238+V241+V244+V247+V250+V253+V256+V259+V262+V265+V268+V282+V285+V288+V291+V294+V297+V381+V384)</f>
        <v>4591.1</v>
      </c>
      <c r="W133" s="84">
        <f>SUM(W151+W154+W157+W161+W165+W169+W172+W300+W304+W308+W311+W325+W329+W332+W336+W339+W342+W345+W349+W352+W356+W370+W375+W378+W148+W175+W178+W192+W195+W198+W201+W204+W207+W210+W213+W216+W219+W222+W235+W238+W241+W244+W247+W250+W253+W256+W259+W262+W265+W268+W282+W285+W288+W291+W294+W297+W381+W384)</f>
        <v>3519.9</v>
      </c>
      <c r="X133" s="82">
        <f>(W133/U133)*100</f>
        <v>98.41744722494059</v>
      </c>
      <c r="Y133" s="83">
        <f>(W133/V133)*100</f>
        <v>76.66790093877283</v>
      </c>
      <c r="Z133" s="1"/>
    </row>
    <row r="134" spans="1:26" ht="23.25">
      <c r="A134" s="1"/>
      <c r="B134" s="41"/>
      <c r="C134" s="41"/>
      <c r="D134" s="41"/>
      <c r="E134" s="41"/>
      <c r="F134" s="51"/>
      <c r="G134" s="90"/>
      <c r="H134" s="41"/>
      <c r="I134" s="45"/>
      <c r="J134" s="49"/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2"/>
      <c r="C135" s="52"/>
      <c r="D135" s="52"/>
      <c r="E135" s="52"/>
      <c r="F135" s="91"/>
      <c r="G135" s="92"/>
      <c r="H135" s="52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331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106" t="s">
        <v>37</v>
      </c>
      <c r="T142" s="108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107"/>
      <c r="T143" s="109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51"/>
      <c r="G144" s="90"/>
      <c r="H144" s="41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74</v>
      </c>
      <c r="C145" s="41" t="s">
        <v>76</v>
      </c>
      <c r="D145" s="41" t="s">
        <v>47</v>
      </c>
      <c r="E145" s="41"/>
      <c r="F145" s="51" t="s">
        <v>78</v>
      </c>
      <c r="G145" s="90" t="s">
        <v>58</v>
      </c>
      <c r="H145" s="41" t="s">
        <v>68</v>
      </c>
      <c r="I145" s="45"/>
      <c r="J145" s="49" t="s">
        <v>69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/>
      <c r="V145" s="83"/>
      <c r="W145" s="84"/>
      <c r="X145" s="82"/>
      <c r="Y145" s="83"/>
      <c r="Z145" s="1"/>
    </row>
    <row r="146" spans="1:26" ht="23.25">
      <c r="A146" s="1"/>
      <c r="B146" s="41"/>
      <c r="C146" s="41"/>
      <c r="D146" s="41"/>
      <c r="E146" s="41"/>
      <c r="F146" s="51"/>
      <c r="G146" s="90"/>
      <c r="H146" s="41"/>
      <c r="I146" s="45"/>
      <c r="J146" s="49" t="s">
        <v>70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>
        <f>SUM(U147:U148)</f>
        <v>3576.5</v>
      </c>
      <c r="V146" s="83">
        <f>SUM(V147:V148)</f>
        <v>4591.1</v>
      </c>
      <c r="W146" s="84">
        <f>SUM(W147:W148)</f>
        <v>3519.9</v>
      </c>
      <c r="X146" s="82">
        <f>(W146/U146)*100</f>
        <v>98.41744722494059</v>
      </c>
      <c r="Y146" s="83">
        <f>(W146/V146)*100</f>
        <v>76.66790093877283</v>
      </c>
      <c r="Z146" s="1"/>
    </row>
    <row r="147" spans="1:26" ht="23.25">
      <c r="A147" s="1"/>
      <c r="B147" s="41"/>
      <c r="C147" s="41"/>
      <c r="D147" s="41"/>
      <c r="E147" s="41"/>
      <c r="F147" s="51"/>
      <c r="G147" s="90"/>
      <c r="H147" s="41"/>
      <c r="I147" s="45"/>
      <c r="J147" s="49" t="s">
        <v>45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/>
      <c r="V147" s="83"/>
      <c r="W147" s="84"/>
      <c r="X147" s="82"/>
      <c r="Y147" s="83"/>
      <c r="Z147" s="1"/>
    </row>
    <row r="148" spans="1:26" ht="23.25">
      <c r="A148" s="1"/>
      <c r="B148" s="41"/>
      <c r="C148" s="41"/>
      <c r="D148" s="41"/>
      <c r="E148" s="41"/>
      <c r="F148" s="51"/>
      <c r="G148" s="90"/>
      <c r="H148" s="41"/>
      <c r="I148" s="45"/>
      <c r="J148" s="49" t="s">
        <v>46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>
        <v>3576.5</v>
      </c>
      <c r="V148" s="83">
        <v>4591.1</v>
      </c>
      <c r="W148" s="84">
        <v>3519.9</v>
      </c>
      <c r="X148" s="82">
        <f>(W148/U148)*100</f>
        <v>98.41744722494059</v>
      </c>
      <c r="Y148" s="83">
        <f>(W148/V148)*100</f>
        <v>76.66790093877283</v>
      </c>
      <c r="Z148" s="1"/>
    </row>
    <row r="149" spans="1:26" ht="23.25">
      <c r="A149" s="1"/>
      <c r="B149" s="41"/>
      <c r="C149" s="41"/>
      <c r="D149" s="41"/>
      <c r="E149" s="41"/>
      <c r="F149" s="51"/>
      <c r="G149" s="90"/>
      <c r="H149" s="41" t="s">
        <v>80</v>
      </c>
      <c r="I149" s="45"/>
      <c r="J149" s="49" t="s">
        <v>81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>
        <f>SUM(U150:U151)</f>
        <v>535.8</v>
      </c>
      <c r="V149" s="83">
        <f>SUM(V150:V151)</f>
        <v>647.9</v>
      </c>
      <c r="W149" s="84">
        <f>SUM(W150:W151)</f>
        <v>596.3</v>
      </c>
      <c r="X149" s="82">
        <f>(W149/U149)*100</f>
        <v>111.29152668906308</v>
      </c>
      <c r="Y149" s="83">
        <f>(W149/V149)*100</f>
        <v>92.03580799506096</v>
      </c>
      <c r="Z149" s="1"/>
    </row>
    <row r="150" spans="1:26" ht="23.25">
      <c r="A150" s="1"/>
      <c r="B150" s="41"/>
      <c r="C150" s="41"/>
      <c r="D150" s="41"/>
      <c r="E150" s="41"/>
      <c r="F150" s="51"/>
      <c r="G150" s="90"/>
      <c r="H150" s="41"/>
      <c r="I150" s="45"/>
      <c r="J150" s="49" t="s">
        <v>45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v>535.8</v>
      </c>
      <c r="V150" s="83">
        <v>647.9</v>
      </c>
      <c r="W150" s="84">
        <v>596.3</v>
      </c>
      <c r="X150" s="82">
        <f>(W150/U150)*100</f>
        <v>111.29152668906308</v>
      </c>
      <c r="Y150" s="83">
        <f>(W150/V150)*100</f>
        <v>92.03580799506096</v>
      </c>
      <c r="Z150" s="1"/>
    </row>
    <row r="151" spans="1:26" ht="23.25">
      <c r="A151" s="1"/>
      <c r="B151" s="41"/>
      <c r="C151" s="41"/>
      <c r="D151" s="41"/>
      <c r="E151" s="41"/>
      <c r="F151" s="51"/>
      <c r="G151" s="90"/>
      <c r="H151" s="41"/>
      <c r="I151" s="45"/>
      <c r="J151" s="49" t="s">
        <v>46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/>
      <c r="V151" s="83"/>
      <c r="W151" s="84"/>
      <c r="X151" s="82"/>
      <c r="Y151" s="83"/>
      <c r="Z151" s="1"/>
    </row>
    <row r="152" spans="1:26" ht="23.25">
      <c r="A152" s="1"/>
      <c r="B152" s="41"/>
      <c r="C152" s="41"/>
      <c r="D152" s="41"/>
      <c r="E152" s="41"/>
      <c r="F152" s="51"/>
      <c r="G152" s="90"/>
      <c r="H152" s="41" t="s">
        <v>56</v>
      </c>
      <c r="I152" s="45"/>
      <c r="J152" s="49" t="s">
        <v>57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f>SUM(U153:U154)</f>
        <v>18932.8</v>
      </c>
      <c r="V152" s="83">
        <f>SUM(V153:V154)</f>
        <v>22195.3</v>
      </c>
      <c r="W152" s="84">
        <f>SUM(W153:W154)</f>
        <v>21674.7</v>
      </c>
      <c r="X152" s="82">
        <f>(W152/U152)*100</f>
        <v>114.48227414856757</v>
      </c>
      <c r="Y152" s="83">
        <f>(W152/V152)*100</f>
        <v>97.65445837632292</v>
      </c>
      <c r="Z152" s="1"/>
    </row>
    <row r="153" spans="1:26" ht="23.25">
      <c r="A153" s="1"/>
      <c r="B153" s="41"/>
      <c r="C153" s="41"/>
      <c r="D153" s="41"/>
      <c r="E153" s="41"/>
      <c r="F153" s="51"/>
      <c r="G153" s="90"/>
      <c r="H153" s="41"/>
      <c r="I153" s="45"/>
      <c r="J153" s="49" t="s">
        <v>45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v>18932.8</v>
      </c>
      <c r="V153" s="83">
        <v>22195.3</v>
      </c>
      <c r="W153" s="84">
        <v>21674.7</v>
      </c>
      <c r="X153" s="82">
        <f>(W153/U153)*100</f>
        <v>114.48227414856757</v>
      </c>
      <c r="Y153" s="83">
        <f>(W153/V153)*100</f>
        <v>97.65445837632292</v>
      </c>
      <c r="Z153" s="1"/>
    </row>
    <row r="154" spans="1:26" ht="23.25">
      <c r="A154" s="1"/>
      <c r="B154" s="41"/>
      <c r="C154" s="41"/>
      <c r="D154" s="41"/>
      <c r="E154" s="41"/>
      <c r="F154" s="51"/>
      <c r="G154" s="90"/>
      <c r="H154" s="41"/>
      <c r="I154" s="45"/>
      <c r="J154" s="49" t="s">
        <v>46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/>
      <c r="V154" s="83"/>
      <c r="W154" s="84"/>
      <c r="X154" s="82"/>
      <c r="Y154" s="83"/>
      <c r="Z154" s="1"/>
    </row>
    <row r="155" spans="1:26" ht="23.25">
      <c r="A155" s="1"/>
      <c r="B155" s="41"/>
      <c r="C155" s="41"/>
      <c r="D155" s="41"/>
      <c r="E155" s="41"/>
      <c r="F155" s="51"/>
      <c r="G155" s="90"/>
      <c r="H155" s="41" t="s">
        <v>82</v>
      </c>
      <c r="I155" s="45"/>
      <c r="J155" s="49" t="s">
        <v>83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>
        <f>SUM(U156:U157)</f>
        <v>484.5</v>
      </c>
      <c r="V155" s="83">
        <f>SUM(V156:V157)</f>
        <v>598.9</v>
      </c>
      <c r="W155" s="84">
        <f>SUM(W156:W157)</f>
        <v>495.3</v>
      </c>
      <c r="X155" s="82">
        <f>(W155/U155)*100</f>
        <v>102.22910216718266</v>
      </c>
      <c r="Y155" s="83">
        <f>(W155/V155)*100</f>
        <v>82.70161963599934</v>
      </c>
      <c r="Z155" s="1"/>
    </row>
    <row r="156" spans="1:26" ht="23.25">
      <c r="A156" s="1"/>
      <c r="B156" s="41"/>
      <c r="C156" s="41"/>
      <c r="D156" s="41"/>
      <c r="E156" s="41"/>
      <c r="F156" s="51"/>
      <c r="G156" s="90"/>
      <c r="H156" s="41"/>
      <c r="I156" s="45"/>
      <c r="J156" s="49" t="s">
        <v>45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>
        <v>484.5</v>
      </c>
      <c r="V156" s="83">
        <v>598.9</v>
      </c>
      <c r="W156" s="84">
        <v>495.3</v>
      </c>
      <c r="X156" s="82">
        <f>(W156/U156)*100</f>
        <v>102.22910216718266</v>
      </c>
      <c r="Y156" s="83">
        <f>(W156/V156)*100</f>
        <v>82.70161963599934</v>
      </c>
      <c r="Z156" s="1"/>
    </row>
    <row r="157" spans="1:26" ht="23.25">
      <c r="A157" s="1"/>
      <c r="B157" s="41"/>
      <c r="C157" s="41"/>
      <c r="D157" s="41"/>
      <c r="E157" s="41"/>
      <c r="F157" s="51"/>
      <c r="G157" s="90"/>
      <c r="H157" s="41"/>
      <c r="I157" s="45"/>
      <c r="J157" s="49" t="s">
        <v>46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/>
      <c r="V157" s="83"/>
      <c r="W157" s="84"/>
      <c r="X157" s="82"/>
      <c r="Y157" s="83"/>
      <c r="Z157" s="1"/>
    </row>
    <row r="158" spans="1:26" ht="23.25">
      <c r="A158" s="1"/>
      <c r="B158" s="41"/>
      <c r="C158" s="41"/>
      <c r="D158" s="41"/>
      <c r="E158" s="41"/>
      <c r="F158" s="51"/>
      <c r="G158" s="90"/>
      <c r="H158" s="41" t="s">
        <v>84</v>
      </c>
      <c r="I158" s="45"/>
      <c r="J158" s="49" t="s">
        <v>85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/>
      <c r="V158" s="83"/>
      <c r="W158" s="84"/>
      <c r="X158" s="82"/>
      <c r="Y158" s="83"/>
      <c r="Z158" s="1"/>
    </row>
    <row r="159" spans="1:26" ht="23.25">
      <c r="A159" s="1"/>
      <c r="B159" s="41"/>
      <c r="C159" s="41"/>
      <c r="D159" s="41"/>
      <c r="E159" s="41"/>
      <c r="F159" s="51"/>
      <c r="G159" s="90"/>
      <c r="H159" s="41"/>
      <c r="I159" s="45"/>
      <c r="J159" s="49" t="s">
        <v>86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>
        <f>SUM(U160:U161)</f>
        <v>539</v>
      </c>
      <c r="V159" s="83">
        <f>SUM(V160:V161)</f>
        <v>648.3</v>
      </c>
      <c r="W159" s="84">
        <f>SUM(W160:W161)</f>
        <v>614.7</v>
      </c>
      <c r="X159" s="82">
        <f>(W159/U159)*100</f>
        <v>114.04452690166977</v>
      </c>
      <c r="Y159" s="83">
        <f>(W159/V159)*100</f>
        <v>94.81721425266082</v>
      </c>
      <c r="Z159" s="1"/>
    </row>
    <row r="160" spans="1:26" ht="23.25">
      <c r="A160" s="1"/>
      <c r="B160" s="41"/>
      <c r="C160" s="41"/>
      <c r="D160" s="41"/>
      <c r="E160" s="41"/>
      <c r="F160" s="51"/>
      <c r="G160" s="90"/>
      <c r="H160" s="41"/>
      <c r="I160" s="45"/>
      <c r="J160" s="49" t="s">
        <v>45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v>539</v>
      </c>
      <c r="V160" s="83">
        <v>648.3</v>
      </c>
      <c r="W160" s="84">
        <v>614.7</v>
      </c>
      <c r="X160" s="82">
        <f>(W160/U160)*100</f>
        <v>114.04452690166977</v>
      </c>
      <c r="Y160" s="83">
        <f>(W160/V160)*100</f>
        <v>94.81721425266082</v>
      </c>
      <c r="Z160" s="1"/>
    </row>
    <row r="161" spans="1:26" ht="23.25">
      <c r="A161" s="1"/>
      <c r="B161" s="41"/>
      <c r="C161" s="41"/>
      <c r="D161" s="41"/>
      <c r="E161" s="41"/>
      <c r="F161" s="51"/>
      <c r="G161" s="90"/>
      <c r="H161" s="41"/>
      <c r="I161" s="45"/>
      <c r="J161" s="49" t="s">
        <v>46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/>
      <c r="V161" s="83"/>
      <c r="W161" s="84"/>
      <c r="X161" s="82"/>
      <c r="Y161" s="83"/>
      <c r="Z161" s="1"/>
    </row>
    <row r="162" spans="1:26" ht="23.25">
      <c r="A162" s="1"/>
      <c r="B162" s="41"/>
      <c r="C162" s="41"/>
      <c r="D162" s="41"/>
      <c r="E162" s="41"/>
      <c r="F162" s="51"/>
      <c r="G162" s="90"/>
      <c r="H162" s="41" t="s">
        <v>87</v>
      </c>
      <c r="I162" s="45"/>
      <c r="J162" s="49" t="s">
        <v>88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/>
      <c r="V162" s="83"/>
      <c r="W162" s="84"/>
      <c r="X162" s="82"/>
      <c r="Y162" s="83"/>
      <c r="Z162" s="1"/>
    </row>
    <row r="163" spans="1:26" ht="23.25">
      <c r="A163" s="1"/>
      <c r="B163" s="41"/>
      <c r="C163" s="41"/>
      <c r="D163" s="41"/>
      <c r="E163" s="41"/>
      <c r="F163" s="51"/>
      <c r="G163" s="90"/>
      <c r="H163" s="41"/>
      <c r="I163" s="45"/>
      <c r="J163" s="49" t="s">
        <v>89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>
        <f>SUM(U164:U165)</f>
        <v>743</v>
      </c>
      <c r="V163" s="83">
        <f>SUM(V164:V165)</f>
        <v>887.9</v>
      </c>
      <c r="W163" s="84">
        <f>SUM(W164:W165)</f>
        <v>874.4</v>
      </c>
      <c r="X163" s="82">
        <f>(W163/U163)*100</f>
        <v>117.6850605652759</v>
      </c>
      <c r="Y163" s="83">
        <f>(W163/V163)*100</f>
        <v>98.47955850884108</v>
      </c>
      <c r="Z163" s="1"/>
    </row>
    <row r="164" spans="1:26" ht="23.25">
      <c r="A164" s="1"/>
      <c r="B164" s="41"/>
      <c r="C164" s="41"/>
      <c r="D164" s="41"/>
      <c r="E164" s="41"/>
      <c r="F164" s="51"/>
      <c r="G164" s="90"/>
      <c r="H164" s="41"/>
      <c r="I164" s="45"/>
      <c r="J164" s="49" t="s">
        <v>45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>
        <v>743</v>
      </c>
      <c r="V164" s="83">
        <v>887.9</v>
      </c>
      <c r="W164" s="84">
        <v>874.4</v>
      </c>
      <c r="X164" s="82">
        <f>(W164/U164)*100</f>
        <v>117.6850605652759</v>
      </c>
      <c r="Y164" s="83">
        <f>(W164/V164)*100</f>
        <v>98.47955850884108</v>
      </c>
      <c r="Z164" s="1"/>
    </row>
    <row r="165" spans="1:26" ht="23.25">
      <c r="A165" s="1"/>
      <c r="B165" s="41"/>
      <c r="C165" s="41"/>
      <c r="D165" s="41"/>
      <c r="E165" s="41"/>
      <c r="F165" s="51"/>
      <c r="G165" s="90"/>
      <c r="H165" s="41"/>
      <c r="I165" s="45"/>
      <c r="J165" s="49" t="s">
        <v>46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3"/>
      <c r="W165" s="84"/>
      <c r="X165" s="82"/>
      <c r="Y165" s="83"/>
      <c r="Z165" s="1"/>
    </row>
    <row r="166" spans="1:26" ht="23.25">
      <c r="A166" s="1"/>
      <c r="B166" s="41"/>
      <c r="C166" s="41"/>
      <c r="D166" s="41"/>
      <c r="E166" s="41"/>
      <c r="F166" s="51"/>
      <c r="G166" s="90"/>
      <c r="H166" s="41" t="s">
        <v>90</v>
      </c>
      <c r="I166" s="45"/>
      <c r="J166" s="49" t="s">
        <v>91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/>
      <c r="V166" s="83"/>
      <c r="W166" s="84"/>
      <c r="X166" s="82"/>
      <c r="Y166" s="83"/>
      <c r="Z166" s="1"/>
    </row>
    <row r="167" spans="1:26" ht="23.25">
      <c r="A167" s="1"/>
      <c r="B167" s="41"/>
      <c r="C167" s="41"/>
      <c r="D167" s="41"/>
      <c r="E167" s="41"/>
      <c r="F167" s="51"/>
      <c r="G167" s="90"/>
      <c r="H167" s="41"/>
      <c r="I167" s="45"/>
      <c r="J167" s="49" t="s">
        <v>92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f>SUM(U168:U169)</f>
        <v>410.5</v>
      </c>
      <c r="V167" s="83">
        <f>SUM(V168:V169)</f>
        <v>492.4</v>
      </c>
      <c r="W167" s="84">
        <f>SUM(W168:W169)</f>
        <v>430.3</v>
      </c>
      <c r="X167" s="82">
        <f>(W167/U167)*100</f>
        <v>104.82338611449453</v>
      </c>
      <c r="Y167" s="83">
        <f>(W167/V167)*100</f>
        <v>87.38830219333875</v>
      </c>
      <c r="Z167" s="1"/>
    </row>
    <row r="168" spans="1:26" ht="23.25">
      <c r="A168" s="1"/>
      <c r="B168" s="41"/>
      <c r="C168" s="41"/>
      <c r="D168" s="41"/>
      <c r="E168" s="41"/>
      <c r="F168" s="51"/>
      <c r="G168" s="90"/>
      <c r="H168" s="41"/>
      <c r="I168" s="45"/>
      <c r="J168" s="49" t="s">
        <v>45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>
        <v>410.5</v>
      </c>
      <c r="V168" s="83">
        <v>492.4</v>
      </c>
      <c r="W168" s="84">
        <v>430.3</v>
      </c>
      <c r="X168" s="82">
        <f>(W168/U168)*100</f>
        <v>104.82338611449453</v>
      </c>
      <c r="Y168" s="83">
        <f>(W168/V168)*100</f>
        <v>87.38830219333875</v>
      </c>
      <c r="Z168" s="1"/>
    </row>
    <row r="169" spans="1:26" ht="23.25">
      <c r="A169" s="1"/>
      <c r="B169" s="41"/>
      <c r="C169" s="41"/>
      <c r="D169" s="41"/>
      <c r="E169" s="41"/>
      <c r="F169" s="51"/>
      <c r="G169" s="90"/>
      <c r="H169" s="41"/>
      <c r="I169" s="45"/>
      <c r="J169" s="49" t="s">
        <v>46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/>
      <c r="V169" s="83"/>
      <c r="W169" s="84"/>
      <c r="X169" s="82"/>
      <c r="Y169" s="83"/>
      <c r="Z169" s="1"/>
    </row>
    <row r="170" spans="1:26" ht="23.25">
      <c r="A170" s="1"/>
      <c r="B170" s="41"/>
      <c r="C170" s="41"/>
      <c r="D170" s="41"/>
      <c r="E170" s="41"/>
      <c r="F170" s="51"/>
      <c r="G170" s="90"/>
      <c r="H170" s="41" t="s">
        <v>93</v>
      </c>
      <c r="I170" s="45"/>
      <c r="J170" s="49" t="s">
        <v>94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>
        <f>SUM(U171:U172)</f>
        <v>863.6</v>
      </c>
      <c r="V170" s="83">
        <f>SUM(V171:V172)</f>
        <v>1285.2</v>
      </c>
      <c r="W170" s="84">
        <f>SUM(W171:W172)</f>
        <v>916.2</v>
      </c>
      <c r="X170" s="82">
        <f>(W170/U170)*100</f>
        <v>106.09078276980084</v>
      </c>
      <c r="Y170" s="83">
        <f>(W170/V170)*100</f>
        <v>71.28851540616246</v>
      </c>
      <c r="Z170" s="1"/>
    </row>
    <row r="171" spans="1:26" ht="23.25">
      <c r="A171" s="1"/>
      <c r="B171" s="41"/>
      <c r="C171" s="41"/>
      <c r="D171" s="41"/>
      <c r="E171" s="41"/>
      <c r="F171" s="51"/>
      <c r="G171" s="90"/>
      <c r="H171" s="41"/>
      <c r="I171" s="45"/>
      <c r="J171" s="49" t="s">
        <v>45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>
        <v>863.6</v>
      </c>
      <c r="V171" s="83">
        <v>1285.2</v>
      </c>
      <c r="W171" s="84">
        <v>916.2</v>
      </c>
      <c r="X171" s="82">
        <f>(W171/U171)*100</f>
        <v>106.09078276980084</v>
      </c>
      <c r="Y171" s="83">
        <f>(W171/V171)*100</f>
        <v>71.28851540616246</v>
      </c>
      <c r="Z171" s="1"/>
    </row>
    <row r="172" spans="1:26" ht="23.25">
      <c r="A172" s="1"/>
      <c r="B172" s="41"/>
      <c r="C172" s="41"/>
      <c r="D172" s="41"/>
      <c r="E172" s="41"/>
      <c r="F172" s="51"/>
      <c r="G172" s="90"/>
      <c r="H172" s="41"/>
      <c r="I172" s="45"/>
      <c r="J172" s="49" t="s">
        <v>46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/>
      <c r="V172" s="83"/>
      <c r="W172" s="84"/>
      <c r="X172" s="82"/>
      <c r="Y172" s="83"/>
      <c r="Z172" s="1"/>
    </row>
    <row r="173" spans="1:26" ht="23.25">
      <c r="A173" s="1"/>
      <c r="B173" s="41"/>
      <c r="C173" s="41"/>
      <c r="D173" s="41"/>
      <c r="E173" s="41"/>
      <c r="F173" s="51"/>
      <c r="G173" s="90"/>
      <c r="H173" s="41" t="s">
        <v>95</v>
      </c>
      <c r="I173" s="45"/>
      <c r="J173" s="49" t="s">
        <v>96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>
        <f>SUM(U174:U175)</f>
        <v>196</v>
      </c>
      <c r="V173" s="83">
        <f>SUM(V174:V175)</f>
        <v>235</v>
      </c>
      <c r="W173" s="84">
        <f>SUM(W174:W175)</f>
        <v>218.5</v>
      </c>
      <c r="X173" s="82">
        <f>(W173/U173)*100</f>
        <v>111.4795918367347</v>
      </c>
      <c r="Y173" s="83">
        <f>(W173/V173)*100</f>
        <v>92.97872340425532</v>
      </c>
      <c r="Z173" s="1"/>
    </row>
    <row r="174" spans="1:26" ht="23.25">
      <c r="A174" s="1"/>
      <c r="B174" s="41"/>
      <c r="C174" s="41"/>
      <c r="D174" s="41"/>
      <c r="E174" s="41"/>
      <c r="F174" s="51"/>
      <c r="G174" s="90"/>
      <c r="H174" s="41"/>
      <c r="I174" s="45"/>
      <c r="J174" s="49" t="s">
        <v>45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>
        <v>196</v>
      </c>
      <c r="V174" s="83">
        <v>235</v>
      </c>
      <c r="W174" s="84">
        <v>218.5</v>
      </c>
      <c r="X174" s="82">
        <f>(W174/U174)*100</f>
        <v>111.4795918367347</v>
      </c>
      <c r="Y174" s="83">
        <f>(W174/V174)*100</f>
        <v>92.97872340425532</v>
      </c>
      <c r="Z174" s="1"/>
    </row>
    <row r="175" spans="1:26" ht="23.25">
      <c r="A175" s="1"/>
      <c r="B175" s="41"/>
      <c r="C175" s="41"/>
      <c r="D175" s="41"/>
      <c r="E175" s="41"/>
      <c r="F175" s="51"/>
      <c r="G175" s="90"/>
      <c r="H175" s="41"/>
      <c r="I175" s="45"/>
      <c r="J175" s="49" t="s">
        <v>46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/>
      <c r="V175" s="83"/>
      <c r="W175" s="84"/>
      <c r="X175" s="82"/>
      <c r="Y175" s="83"/>
      <c r="Z175" s="1"/>
    </row>
    <row r="176" spans="1:26" ht="23.25">
      <c r="A176" s="1"/>
      <c r="B176" s="41"/>
      <c r="C176" s="41"/>
      <c r="D176" s="41"/>
      <c r="E176" s="41"/>
      <c r="F176" s="51"/>
      <c r="G176" s="90"/>
      <c r="H176" s="41" t="s">
        <v>97</v>
      </c>
      <c r="I176" s="45"/>
      <c r="J176" s="49" t="s">
        <v>98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>
        <f>SUM(U177:U178)</f>
        <v>480</v>
      </c>
      <c r="V176" s="83">
        <f>SUM(V177:V178)</f>
        <v>559.2</v>
      </c>
      <c r="W176" s="84">
        <f>SUM(W177:W178)</f>
        <v>494.1</v>
      </c>
      <c r="X176" s="82">
        <f>(W176/U176)*100</f>
        <v>102.93750000000001</v>
      </c>
      <c r="Y176" s="83">
        <f>(W176/V176)*100</f>
        <v>88.35836909871244</v>
      </c>
      <c r="Z176" s="1"/>
    </row>
    <row r="177" spans="1:26" ht="23.25">
      <c r="A177" s="1"/>
      <c r="B177" s="41"/>
      <c r="C177" s="41"/>
      <c r="D177" s="41"/>
      <c r="E177" s="41"/>
      <c r="F177" s="51"/>
      <c r="G177" s="90"/>
      <c r="H177" s="41"/>
      <c r="I177" s="45"/>
      <c r="J177" s="49" t="s">
        <v>45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v>480</v>
      </c>
      <c r="V177" s="83">
        <v>559.2</v>
      </c>
      <c r="W177" s="84">
        <v>494.1</v>
      </c>
      <c r="X177" s="82">
        <f>(W177/U177)*100</f>
        <v>102.93750000000001</v>
      </c>
      <c r="Y177" s="83">
        <f>(W177/V177)*100</f>
        <v>88.35836909871244</v>
      </c>
      <c r="Z177" s="1"/>
    </row>
    <row r="178" spans="1:26" ht="23.25">
      <c r="A178" s="1"/>
      <c r="B178" s="41"/>
      <c r="C178" s="41"/>
      <c r="D178" s="41"/>
      <c r="E178" s="41"/>
      <c r="F178" s="51"/>
      <c r="G178" s="90"/>
      <c r="H178" s="41"/>
      <c r="I178" s="45"/>
      <c r="J178" s="49" t="s">
        <v>46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3"/>
      <c r="W178" s="84"/>
      <c r="X178" s="82"/>
      <c r="Y178" s="83"/>
      <c r="Z178" s="1"/>
    </row>
    <row r="179" spans="1:26" ht="23.25">
      <c r="A179" s="1"/>
      <c r="B179" s="41"/>
      <c r="C179" s="41"/>
      <c r="D179" s="41"/>
      <c r="E179" s="41"/>
      <c r="F179" s="51"/>
      <c r="G179" s="90"/>
      <c r="H179" s="41"/>
      <c r="I179" s="45"/>
      <c r="J179" s="49"/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2"/>
      <c r="C180" s="52"/>
      <c r="D180" s="52"/>
      <c r="E180" s="52"/>
      <c r="F180" s="91"/>
      <c r="G180" s="92"/>
      <c r="H180" s="52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332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30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28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33</v>
      </c>
      <c r="O184" s="63"/>
      <c r="P184" s="63"/>
      <c r="Q184" s="63"/>
      <c r="R184" s="64"/>
      <c r="S184" s="8" t="s">
        <v>21</v>
      </c>
      <c r="T184" s="8"/>
      <c r="U184" s="14" t="s">
        <v>2</v>
      </c>
      <c r="V184" s="15"/>
      <c r="W184" s="15"/>
      <c r="X184" s="15"/>
      <c r="Y184" s="16"/>
      <c r="Z184" s="1"/>
    </row>
    <row r="185" spans="1:26" ht="23.25">
      <c r="A185" s="1"/>
      <c r="B185" s="20" t="s">
        <v>29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22</v>
      </c>
      <c r="M185" s="23" t="s">
        <v>31</v>
      </c>
      <c r="N185" s="65"/>
      <c r="O185" s="17"/>
      <c r="P185" s="66"/>
      <c r="Q185" s="23" t="s">
        <v>3</v>
      </c>
      <c r="R185" s="16"/>
      <c r="S185" s="15" t="s">
        <v>23</v>
      </c>
      <c r="T185" s="15"/>
      <c r="U185" s="20" t="s">
        <v>20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24</v>
      </c>
      <c r="M186" s="31" t="s">
        <v>24</v>
      </c>
      <c r="N186" s="29" t="s">
        <v>6</v>
      </c>
      <c r="O186" s="68" t="s">
        <v>7</v>
      </c>
      <c r="P186" s="29" t="s">
        <v>8</v>
      </c>
      <c r="Q186" s="20" t="s">
        <v>41</v>
      </c>
      <c r="R186" s="22"/>
      <c r="S186" s="27" t="s">
        <v>25</v>
      </c>
      <c r="T186" s="15"/>
      <c r="U186" s="24"/>
      <c r="V186" s="25"/>
      <c r="W186" s="1"/>
      <c r="X186" s="14" t="s">
        <v>3</v>
      </c>
      <c r="Y186" s="16"/>
      <c r="Z186" s="1"/>
    </row>
    <row r="187" spans="1:26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8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26</v>
      </c>
      <c r="M187" s="29" t="s">
        <v>32</v>
      </c>
      <c r="N187" s="29"/>
      <c r="O187" s="29"/>
      <c r="P187" s="29"/>
      <c r="Q187" s="26" t="s">
        <v>34</v>
      </c>
      <c r="R187" s="30" t="s">
        <v>34</v>
      </c>
      <c r="S187" s="106" t="s">
        <v>37</v>
      </c>
      <c r="T187" s="108" t="s">
        <v>38</v>
      </c>
      <c r="U187" s="31" t="s">
        <v>6</v>
      </c>
      <c r="V187" s="29" t="s">
        <v>9</v>
      </c>
      <c r="W187" s="26" t="s">
        <v>10</v>
      </c>
      <c r="X187" s="14" t="s">
        <v>11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35</v>
      </c>
      <c r="R188" s="38" t="s">
        <v>36</v>
      </c>
      <c r="S188" s="107"/>
      <c r="T188" s="109"/>
      <c r="U188" s="32"/>
      <c r="V188" s="33"/>
      <c r="W188" s="34"/>
      <c r="X188" s="39" t="s">
        <v>39</v>
      </c>
      <c r="Y188" s="40" t="s">
        <v>40</v>
      </c>
      <c r="Z188" s="1"/>
    </row>
    <row r="189" spans="1:26" ht="23.25">
      <c r="A189" s="1"/>
      <c r="B189" s="41"/>
      <c r="C189" s="41"/>
      <c r="D189" s="41"/>
      <c r="E189" s="41"/>
      <c r="F189" s="51"/>
      <c r="G189" s="90"/>
      <c r="H189" s="41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74</v>
      </c>
      <c r="C190" s="41" t="s">
        <v>76</v>
      </c>
      <c r="D190" s="41" t="s">
        <v>47</v>
      </c>
      <c r="E190" s="41"/>
      <c r="F190" s="51" t="s">
        <v>78</v>
      </c>
      <c r="G190" s="90" t="s">
        <v>58</v>
      </c>
      <c r="H190" s="41" t="s">
        <v>99</v>
      </c>
      <c r="I190" s="45"/>
      <c r="J190" s="49" t="s">
        <v>100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>
        <f>SUM(U191:U192)</f>
        <v>192.1</v>
      </c>
      <c r="V190" s="83">
        <f>SUM(V191:V192)</f>
        <v>228.6</v>
      </c>
      <c r="W190" s="84">
        <f>SUM(W191:W192)</f>
        <v>206.8</v>
      </c>
      <c r="X190" s="82">
        <f>(W190/U190)*100</f>
        <v>107.65226444560125</v>
      </c>
      <c r="Y190" s="83">
        <f>(W190/V190)*100</f>
        <v>90.4636920384952</v>
      </c>
      <c r="Z190" s="1"/>
    </row>
    <row r="191" spans="1:26" ht="23.25">
      <c r="A191" s="1"/>
      <c r="B191" s="41"/>
      <c r="C191" s="41"/>
      <c r="D191" s="41"/>
      <c r="E191" s="41"/>
      <c r="F191" s="51"/>
      <c r="G191" s="90"/>
      <c r="H191" s="41"/>
      <c r="I191" s="45"/>
      <c r="J191" s="49" t="s">
        <v>45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>
        <v>192.1</v>
      </c>
      <c r="V191" s="83">
        <v>228.6</v>
      </c>
      <c r="W191" s="84">
        <v>206.8</v>
      </c>
      <c r="X191" s="82">
        <f>(W191/U191)*100</f>
        <v>107.65226444560125</v>
      </c>
      <c r="Y191" s="83">
        <f>(W191/V191)*100</f>
        <v>90.4636920384952</v>
      </c>
      <c r="Z191" s="1"/>
    </row>
    <row r="192" spans="1:26" ht="23.25">
      <c r="A192" s="1"/>
      <c r="B192" s="41"/>
      <c r="C192" s="41"/>
      <c r="D192" s="41"/>
      <c r="E192" s="41"/>
      <c r="F192" s="51"/>
      <c r="G192" s="90"/>
      <c r="H192" s="41"/>
      <c r="I192" s="45"/>
      <c r="J192" s="49" t="s">
        <v>46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3"/>
      <c r="W192" s="84"/>
      <c r="X192" s="82"/>
      <c r="Y192" s="83"/>
      <c r="Z192" s="1"/>
    </row>
    <row r="193" spans="1:26" ht="23.25">
      <c r="A193" s="1"/>
      <c r="B193" s="41"/>
      <c r="C193" s="41"/>
      <c r="D193" s="41"/>
      <c r="E193" s="41"/>
      <c r="F193" s="51"/>
      <c r="G193" s="90"/>
      <c r="H193" s="41" t="s">
        <v>101</v>
      </c>
      <c r="I193" s="45"/>
      <c r="J193" s="49" t="s">
        <v>102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SUM(U194:U195)</f>
        <v>241.1</v>
      </c>
      <c r="V193" s="83">
        <f>SUM(V194:V195)</f>
        <v>284.1</v>
      </c>
      <c r="W193" s="84">
        <f>SUM(W194:W195)</f>
        <v>283.8</v>
      </c>
      <c r="X193" s="82">
        <f>(W193/U193)*100</f>
        <v>117.71049357113232</v>
      </c>
      <c r="Y193" s="83">
        <f>(W193/V193)*100</f>
        <v>99.89440337909187</v>
      </c>
      <c r="Z193" s="1"/>
    </row>
    <row r="194" spans="1:26" ht="23.25">
      <c r="A194" s="1"/>
      <c r="B194" s="41"/>
      <c r="C194" s="41"/>
      <c r="D194" s="41"/>
      <c r="E194" s="41"/>
      <c r="F194" s="51"/>
      <c r="G194" s="90"/>
      <c r="H194" s="41"/>
      <c r="I194" s="45"/>
      <c r="J194" s="49" t="s">
        <v>45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v>241.1</v>
      </c>
      <c r="V194" s="83">
        <v>284.1</v>
      </c>
      <c r="W194" s="84">
        <v>283.8</v>
      </c>
      <c r="X194" s="82">
        <f>(W194/U194)*100</f>
        <v>117.71049357113232</v>
      </c>
      <c r="Y194" s="83">
        <f>(W194/V194)*100</f>
        <v>99.89440337909187</v>
      </c>
      <c r="Z194" s="1"/>
    </row>
    <row r="195" spans="1:26" ht="23.25">
      <c r="A195" s="1"/>
      <c r="B195" s="41"/>
      <c r="C195" s="41"/>
      <c r="D195" s="41"/>
      <c r="E195" s="41"/>
      <c r="F195" s="51"/>
      <c r="G195" s="90"/>
      <c r="H195" s="41"/>
      <c r="I195" s="45"/>
      <c r="J195" s="49" t="s">
        <v>46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3"/>
      <c r="W195" s="84"/>
      <c r="X195" s="82"/>
      <c r="Y195" s="83"/>
      <c r="Z195" s="1"/>
    </row>
    <row r="196" spans="1:26" ht="23.25">
      <c r="A196" s="1"/>
      <c r="B196" s="41"/>
      <c r="C196" s="41"/>
      <c r="D196" s="41"/>
      <c r="E196" s="41"/>
      <c r="F196" s="51"/>
      <c r="G196" s="90"/>
      <c r="H196" s="41" t="s">
        <v>103</v>
      </c>
      <c r="I196" s="45"/>
      <c r="J196" s="49" t="s">
        <v>104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>
        <f>SUM(U197:U198)</f>
        <v>551.4</v>
      </c>
      <c r="V196" s="83">
        <f>SUM(V197:V198)</f>
        <v>654.5</v>
      </c>
      <c r="W196" s="84">
        <f>SUM(W197:W198)</f>
        <v>609</v>
      </c>
      <c r="X196" s="82">
        <f>(W196/U196)*100</f>
        <v>110.44613710554951</v>
      </c>
      <c r="Y196" s="83">
        <f>(W196/V196)*100</f>
        <v>93.04812834224599</v>
      </c>
      <c r="Z196" s="1"/>
    </row>
    <row r="197" spans="1:26" ht="23.25">
      <c r="A197" s="1"/>
      <c r="B197" s="41"/>
      <c r="C197" s="41"/>
      <c r="D197" s="41"/>
      <c r="E197" s="41"/>
      <c r="F197" s="51"/>
      <c r="G197" s="90"/>
      <c r="H197" s="41"/>
      <c r="I197" s="45"/>
      <c r="J197" s="49" t="s">
        <v>45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v>551.4</v>
      </c>
      <c r="V197" s="83">
        <v>654.5</v>
      </c>
      <c r="W197" s="84">
        <v>609</v>
      </c>
      <c r="X197" s="82">
        <f>(W197/U197)*100</f>
        <v>110.44613710554951</v>
      </c>
      <c r="Y197" s="83">
        <f>(W197/V197)*100</f>
        <v>93.04812834224599</v>
      </c>
      <c r="Z197" s="1"/>
    </row>
    <row r="198" spans="1:26" ht="23.25">
      <c r="A198" s="1"/>
      <c r="B198" s="41"/>
      <c r="C198" s="41"/>
      <c r="D198" s="41"/>
      <c r="E198" s="41"/>
      <c r="F198" s="51"/>
      <c r="G198" s="90"/>
      <c r="H198" s="41"/>
      <c r="I198" s="45"/>
      <c r="J198" s="49" t="s">
        <v>46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/>
      <c r="V198" s="83"/>
      <c r="W198" s="84"/>
      <c r="X198" s="82"/>
      <c r="Y198" s="83"/>
      <c r="Z198" s="1"/>
    </row>
    <row r="199" spans="1:26" ht="23.25">
      <c r="A199" s="1"/>
      <c r="B199" s="41"/>
      <c r="C199" s="41"/>
      <c r="D199" s="41"/>
      <c r="E199" s="41"/>
      <c r="F199" s="51"/>
      <c r="G199" s="90"/>
      <c r="H199" s="41" t="s">
        <v>105</v>
      </c>
      <c r="I199" s="45"/>
      <c r="J199" s="49" t="s">
        <v>106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>
        <f>SUM(U200:U201)</f>
        <v>201.8</v>
      </c>
      <c r="V199" s="83">
        <f>SUM(V200:V201)</f>
        <v>241.7</v>
      </c>
      <c r="W199" s="84">
        <f>SUM(W200:W201)</f>
        <v>229.1</v>
      </c>
      <c r="X199" s="82">
        <f>(W199/U199)*100</f>
        <v>113.52824578790882</v>
      </c>
      <c r="Y199" s="83">
        <f>(W199/V199)*100</f>
        <v>94.78692594124949</v>
      </c>
      <c r="Z199" s="1"/>
    </row>
    <row r="200" spans="1:26" ht="23.25">
      <c r="A200" s="1"/>
      <c r="B200" s="41"/>
      <c r="C200" s="41"/>
      <c r="D200" s="41"/>
      <c r="E200" s="41"/>
      <c r="F200" s="51"/>
      <c r="G200" s="90"/>
      <c r="H200" s="41"/>
      <c r="I200" s="45"/>
      <c r="J200" s="49" t="s">
        <v>45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v>201.8</v>
      </c>
      <c r="V200" s="83">
        <v>241.7</v>
      </c>
      <c r="W200" s="84">
        <v>229.1</v>
      </c>
      <c r="X200" s="82">
        <f>(W200/U200)*100</f>
        <v>113.52824578790882</v>
      </c>
      <c r="Y200" s="83">
        <f>(W200/V200)*100</f>
        <v>94.78692594124949</v>
      </c>
      <c r="Z200" s="1"/>
    </row>
    <row r="201" spans="1:26" ht="23.25">
      <c r="A201" s="1"/>
      <c r="B201" s="41"/>
      <c r="C201" s="41"/>
      <c r="D201" s="41"/>
      <c r="E201" s="41"/>
      <c r="F201" s="51"/>
      <c r="G201" s="90"/>
      <c r="H201" s="41"/>
      <c r="I201" s="45"/>
      <c r="J201" s="49" t="s">
        <v>46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/>
      <c r="V201" s="83"/>
      <c r="W201" s="84"/>
      <c r="X201" s="82"/>
      <c r="Y201" s="83"/>
      <c r="Z201" s="1"/>
    </row>
    <row r="202" spans="1:26" ht="23.25">
      <c r="A202" s="1"/>
      <c r="B202" s="41"/>
      <c r="C202" s="41"/>
      <c r="D202" s="41"/>
      <c r="E202" s="41"/>
      <c r="F202" s="51"/>
      <c r="G202" s="90"/>
      <c r="H202" s="41" t="s">
        <v>107</v>
      </c>
      <c r="I202" s="45"/>
      <c r="J202" s="49" t="s">
        <v>108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>
        <f>SUM(U203:U204)</f>
        <v>256.3</v>
      </c>
      <c r="V202" s="83">
        <f>SUM(V203:V204)</f>
        <v>303.6</v>
      </c>
      <c r="W202" s="84">
        <f>SUM(W203:W204)</f>
        <v>275.3</v>
      </c>
      <c r="X202" s="82">
        <f>SUM(X203:X204)</f>
        <v>107.4131876706984</v>
      </c>
      <c r="Y202" s="83">
        <f>(W202/V202)*100</f>
        <v>90.67852437417655</v>
      </c>
      <c r="Z202" s="1"/>
    </row>
    <row r="203" spans="1:26" ht="23.25">
      <c r="A203" s="1"/>
      <c r="B203" s="41"/>
      <c r="C203" s="41"/>
      <c r="D203" s="41"/>
      <c r="E203" s="41"/>
      <c r="F203" s="51"/>
      <c r="G203" s="90"/>
      <c r="H203" s="41"/>
      <c r="I203" s="45"/>
      <c r="J203" s="49" t="s">
        <v>45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>
        <v>256.3</v>
      </c>
      <c r="V203" s="83">
        <v>303.6</v>
      </c>
      <c r="W203" s="84">
        <v>275.3</v>
      </c>
      <c r="X203" s="82">
        <f>(W203/U203)*100</f>
        <v>107.4131876706984</v>
      </c>
      <c r="Y203" s="83">
        <f>(W203/V203)*100</f>
        <v>90.67852437417655</v>
      </c>
      <c r="Z203" s="1"/>
    </row>
    <row r="204" spans="1:26" ht="23.25">
      <c r="A204" s="1"/>
      <c r="B204" s="41"/>
      <c r="C204" s="41"/>
      <c r="D204" s="41"/>
      <c r="E204" s="41"/>
      <c r="F204" s="51"/>
      <c r="G204" s="90"/>
      <c r="H204" s="41"/>
      <c r="I204" s="45"/>
      <c r="J204" s="49" t="s">
        <v>46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3"/>
      <c r="W204" s="84"/>
      <c r="X204" s="82"/>
      <c r="Y204" s="83"/>
      <c r="Z204" s="1"/>
    </row>
    <row r="205" spans="1:26" ht="23.25">
      <c r="A205" s="1"/>
      <c r="B205" s="41"/>
      <c r="C205" s="41"/>
      <c r="D205" s="41"/>
      <c r="E205" s="41"/>
      <c r="F205" s="51"/>
      <c r="G205" s="90"/>
      <c r="H205" s="41" t="s">
        <v>109</v>
      </c>
      <c r="I205" s="45"/>
      <c r="J205" s="49" t="s">
        <v>110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>
        <f>SUM(U206:U207)</f>
        <v>555.6</v>
      </c>
      <c r="V205" s="83">
        <f>SUM(V206:V207)</f>
        <v>662.2</v>
      </c>
      <c r="W205" s="84">
        <f>SUM(W206:W207)</f>
        <v>555.4</v>
      </c>
      <c r="X205" s="82">
        <f>(W205/U205)*100</f>
        <v>99.96400287976961</v>
      </c>
      <c r="Y205" s="83">
        <f>(W205/V205)*100</f>
        <v>83.87194201147689</v>
      </c>
      <c r="Z205" s="1"/>
    </row>
    <row r="206" spans="1:26" ht="23.25">
      <c r="A206" s="1"/>
      <c r="B206" s="41"/>
      <c r="C206" s="41"/>
      <c r="D206" s="41"/>
      <c r="E206" s="41"/>
      <c r="F206" s="51"/>
      <c r="G206" s="90"/>
      <c r="H206" s="41"/>
      <c r="I206" s="45"/>
      <c r="J206" s="49" t="s">
        <v>45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v>555.6</v>
      </c>
      <c r="V206" s="83">
        <v>662.2</v>
      </c>
      <c r="W206" s="84">
        <v>555.4</v>
      </c>
      <c r="X206" s="82">
        <f>(W206/U206)*100</f>
        <v>99.96400287976961</v>
      </c>
      <c r="Y206" s="83">
        <f>(W206/V206)*100</f>
        <v>83.87194201147689</v>
      </c>
      <c r="Z206" s="1"/>
    </row>
    <row r="207" spans="1:26" ht="23.25">
      <c r="A207" s="1"/>
      <c r="B207" s="41"/>
      <c r="C207" s="41"/>
      <c r="D207" s="41"/>
      <c r="E207" s="41"/>
      <c r="F207" s="51"/>
      <c r="G207" s="90"/>
      <c r="H207" s="41"/>
      <c r="I207" s="45"/>
      <c r="J207" s="49" t="s">
        <v>46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/>
      <c r="V207" s="83"/>
      <c r="W207" s="84"/>
      <c r="X207" s="82"/>
      <c r="Y207" s="83"/>
      <c r="Z207" s="1"/>
    </row>
    <row r="208" spans="1:26" ht="23.25">
      <c r="A208" s="1"/>
      <c r="B208" s="41"/>
      <c r="C208" s="41"/>
      <c r="D208" s="41"/>
      <c r="E208" s="41"/>
      <c r="F208" s="51"/>
      <c r="G208" s="90"/>
      <c r="H208" s="41" t="s">
        <v>111</v>
      </c>
      <c r="I208" s="45"/>
      <c r="J208" s="49" t="s">
        <v>112</v>
      </c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>
        <f>SUM(U209:U210)</f>
        <v>205</v>
      </c>
      <c r="V208" s="83">
        <f>SUM(V209:V210)</f>
        <v>246.4</v>
      </c>
      <c r="W208" s="84">
        <f>SUM(W209:W210)</f>
        <v>238.6</v>
      </c>
      <c r="X208" s="82">
        <f>(W208/U208)*100</f>
        <v>116.39024390243901</v>
      </c>
      <c r="Y208" s="83">
        <f>(W208/V208)*100</f>
        <v>96.83441558441558</v>
      </c>
      <c r="Z208" s="1"/>
    </row>
    <row r="209" spans="1:26" ht="23.25">
      <c r="A209" s="1"/>
      <c r="B209" s="41"/>
      <c r="C209" s="41"/>
      <c r="D209" s="41"/>
      <c r="E209" s="41"/>
      <c r="F209" s="51"/>
      <c r="G209" s="90"/>
      <c r="H209" s="41"/>
      <c r="I209" s="45"/>
      <c r="J209" s="49" t="s">
        <v>45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>
        <v>205</v>
      </c>
      <c r="V209" s="83">
        <v>246.4</v>
      </c>
      <c r="W209" s="84">
        <v>238.6</v>
      </c>
      <c r="X209" s="82">
        <f>(W209/U209)*100</f>
        <v>116.39024390243901</v>
      </c>
      <c r="Y209" s="83">
        <f>(W209/V209)*100</f>
        <v>96.83441558441558</v>
      </c>
      <c r="Z209" s="1"/>
    </row>
    <row r="210" spans="1:26" ht="23.25">
      <c r="A210" s="1"/>
      <c r="B210" s="41"/>
      <c r="C210" s="41"/>
      <c r="D210" s="41"/>
      <c r="E210" s="41"/>
      <c r="F210" s="51"/>
      <c r="G210" s="90"/>
      <c r="H210" s="41"/>
      <c r="I210" s="45"/>
      <c r="J210" s="49" t="s">
        <v>46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/>
      <c r="V210" s="83"/>
      <c r="W210" s="84"/>
      <c r="X210" s="82"/>
      <c r="Y210" s="83"/>
      <c r="Z210" s="1"/>
    </row>
    <row r="211" spans="1:26" ht="23.25">
      <c r="A211" s="1"/>
      <c r="B211" s="41"/>
      <c r="C211" s="41"/>
      <c r="D211" s="41"/>
      <c r="E211" s="41"/>
      <c r="F211" s="51"/>
      <c r="G211" s="90"/>
      <c r="H211" s="41" t="s">
        <v>113</v>
      </c>
      <c r="I211" s="45"/>
      <c r="J211" s="49" t="s">
        <v>114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>
        <f>SUM(U212:U213)</f>
        <v>226.9</v>
      </c>
      <c r="V211" s="83">
        <f>SUM(V212:V213)</f>
        <v>268.5</v>
      </c>
      <c r="W211" s="84">
        <f>SUM(W212:W213)</f>
        <v>243.1</v>
      </c>
      <c r="X211" s="82">
        <f>(W211/U211)*100</f>
        <v>107.13970912296165</v>
      </c>
      <c r="Y211" s="83">
        <f>(W211/V211)*100</f>
        <v>90.54003724394786</v>
      </c>
      <c r="Z211" s="1"/>
    </row>
    <row r="212" spans="1:26" ht="23.25">
      <c r="A212" s="1"/>
      <c r="B212" s="41"/>
      <c r="C212" s="41"/>
      <c r="D212" s="41"/>
      <c r="E212" s="41"/>
      <c r="F212" s="51"/>
      <c r="G212" s="90"/>
      <c r="H212" s="41"/>
      <c r="I212" s="45"/>
      <c r="J212" s="49" t="s">
        <v>45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>
        <v>226.9</v>
      </c>
      <c r="V212" s="83">
        <v>268.5</v>
      </c>
      <c r="W212" s="84">
        <v>243.1</v>
      </c>
      <c r="X212" s="82">
        <f>(W212/U212)*100</f>
        <v>107.13970912296165</v>
      </c>
      <c r="Y212" s="83">
        <f>(W212/V212)*100</f>
        <v>90.54003724394786</v>
      </c>
      <c r="Z212" s="1"/>
    </row>
    <row r="213" spans="1:26" ht="23.25">
      <c r="A213" s="1"/>
      <c r="B213" s="41"/>
      <c r="C213" s="41"/>
      <c r="D213" s="41"/>
      <c r="E213" s="41"/>
      <c r="F213" s="51"/>
      <c r="G213" s="90"/>
      <c r="H213" s="41"/>
      <c r="I213" s="45"/>
      <c r="J213" s="49" t="s">
        <v>46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/>
      <c r="V213" s="83"/>
      <c r="W213" s="84"/>
      <c r="X213" s="82"/>
      <c r="Y213" s="83"/>
      <c r="Z213" s="1"/>
    </row>
    <row r="214" spans="1:26" ht="23.25">
      <c r="A214" s="1"/>
      <c r="B214" s="41"/>
      <c r="C214" s="41"/>
      <c r="D214" s="41"/>
      <c r="E214" s="41"/>
      <c r="F214" s="51"/>
      <c r="G214" s="90"/>
      <c r="H214" s="41" t="s">
        <v>115</v>
      </c>
      <c r="I214" s="45"/>
      <c r="J214" s="49" t="s">
        <v>116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>
        <f>SUM(U215:U216)</f>
        <v>266.1</v>
      </c>
      <c r="V214" s="83">
        <f>SUM(V215:V216)</f>
        <v>316.3</v>
      </c>
      <c r="W214" s="84">
        <f>SUM(W215:W216)</f>
        <v>315.6</v>
      </c>
      <c r="X214" s="82">
        <f>(W214/U214)*100</f>
        <v>118.60202931228861</v>
      </c>
      <c r="Y214" s="83">
        <f>(W214/V214)*100</f>
        <v>99.7786911160291</v>
      </c>
      <c r="Z214" s="1"/>
    </row>
    <row r="215" spans="1:26" ht="23.25">
      <c r="A215" s="1"/>
      <c r="B215" s="41"/>
      <c r="C215" s="41"/>
      <c r="D215" s="41"/>
      <c r="E215" s="41"/>
      <c r="F215" s="51"/>
      <c r="G215" s="90"/>
      <c r="H215" s="41"/>
      <c r="I215" s="45"/>
      <c r="J215" s="49" t="s">
        <v>45</v>
      </c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>
        <v>266.1</v>
      </c>
      <c r="V215" s="83">
        <v>316.3</v>
      </c>
      <c r="W215" s="84">
        <v>315.6</v>
      </c>
      <c r="X215" s="82">
        <f>(W215/U215)*100</f>
        <v>118.60202931228861</v>
      </c>
      <c r="Y215" s="83">
        <f>(W215/V215)*100</f>
        <v>99.7786911160291</v>
      </c>
      <c r="Z215" s="1"/>
    </row>
    <row r="216" spans="1:26" ht="23.25">
      <c r="A216" s="1"/>
      <c r="B216" s="41"/>
      <c r="C216" s="41"/>
      <c r="D216" s="41"/>
      <c r="E216" s="41"/>
      <c r="F216" s="51"/>
      <c r="G216" s="90"/>
      <c r="H216" s="41"/>
      <c r="I216" s="45"/>
      <c r="J216" s="49" t="s">
        <v>46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/>
      <c r="V216" s="83"/>
      <c r="W216" s="84"/>
      <c r="X216" s="82"/>
      <c r="Y216" s="83"/>
      <c r="Z216" s="1"/>
    </row>
    <row r="217" spans="1:26" ht="23.25">
      <c r="A217" s="1"/>
      <c r="B217" s="41"/>
      <c r="C217" s="41"/>
      <c r="D217" s="41"/>
      <c r="E217" s="41"/>
      <c r="F217" s="51"/>
      <c r="G217" s="90"/>
      <c r="H217" s="41" t="s">
        <v>117</v>
      </c>
      <c r="I217" s="45"/>
      <c r="J217" s="49" t="s">
        <v>118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>
        <f>SUM(U218:U219)</f>
        <v>267.6</v>
      </c>
      <c r="V217" s="83">
        <f>SUM(V218:V219)</f>
        <v>319.5</v>
      </c>
      <c r="W217" s="84">
        <f>SUM(W218:W219)</f>
        <v>304.6</v>
      </c>
      <c r="X217" s="82">
        <f>(W217/U217)*100</f>
        <v>113.82660687593422</v>
      </c>
      <c r="Y217" s="83">
        <f>(W217/V217)*100</f>
        <v>95.33646322378718</v>
      </c>
      <c r="Z217" s="1"/>
    </row>
    <row r="218" spans="1:26" ht="23.25">
      <c r="A218" s="1"/>
      <c r="B218" s="41"/>
      <c r="C218" s="41"/>
      <c r="D218" s="41"/>
      <c r="E218" s="41"/>
      <c r="F218" s="51"/>
      <c r="G218" s="90"/>
      <c r="H218" s="41"/>
      <c r="I218" s="45"/>
      <c r="J218" s="49" t="s">
        <v>45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>
        <v>267.6</v>
      </c>
      <c r="V218" s="83">
        <v>319.5</v>
      </c>
      <c r="W218" s="84">
        <v>304.6</v>
      </c>
      <c r="X218" s="82">
        <f>(W218/U218)*100</f>
        <v>113.82660687593422</v>
      </c>
      <c r="Y218" s="83">
        <f>(W218/V218)*100</f>
        <v>95.33646322378718</v>
      </c>
      <c r="Z218" s="1"/>
    </row>
    <row r="219" spans="1:26" ht="23.25">
      <c r="A219" s="1"/>
      <c r="B219" s="41"/>
      <c r="C219" s="41"/>
      <c r="D219" s="41"/>
      <c r="E219" s="41"/>
      <c r="F219" s="51"/>
      <c r="G219" s="90"/>
      <c r="H219" s="41"/>
      <c r="I219" s="45"/>
      <c r="J219" s="49" t="s">
        <v>46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/>
      <c r="V219" s="83"/>
      <c r="W219" s="84"/>
      <c r="X219" s="82"/>
      <c r="Y219" s="83"/>
      <c r="Z219" s="1"/>
    </row>
    <row r="220" spans="1:26" ht="23.25">
      <c r="A220" s="1"/>
      <c r="B220" s="41"/>
      <c r="C220" s="41"/>
      <c r="D220" s="41"/>
      <c r="E220" s="41"/>
      <c r="F220" s="51"/>
      <c r="G220" s="90"/>
      <c r="H220" s="41" t="s">
        <v>119</v>
      </c>
      <c r="I220" s="45"/>
      <c r="J220" s="49" t="s">
        <v>120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>
        <f>SUM(U221:U222)</f>
        <v>463.4</v>
      </c>
      <c r="V220" s="83">
        <f>SUM(V221:V222)</f>
        <v>545.8</v>
      </c>
      <c r="W220" s="84">
        <f>SUM(W221:W222)</f>
        <v>485.2</v>
      </c>
      <c r="X220" s="82">
        <f>(W220/U220)*100</f>
        <v>104.70435908502374</v>
      </c>
      <c r="Y220" s="83">
        <f>(W220/V220)*100</f>
        <v>88.89703187980946</v>
      </c>
      <c r="Z220" s="1"/>
    </row>
    <row r="221" spans="1:26" ht="23.25">
      <c r="A221" s="1"/>
      <c r="B221" s="41"/>
      <c r="C221" s="41"/>
      <c r="D221" s="41"/>
      <c r="E221" s="41"/>
      <c r="F221" s="51"/>
      <c r="G221" s="90"/>
      <c r="H221" s="41"/>
      <c r="I221" s="45"/>
      <c r="J221" s="49" t="s">
        <v>45</v>
      </c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>
        <v>463.4</v>
      </c>
      <c r="V221" s="83">
        <v>545.8</v>
      </c>
      <c r="W221" s="84">
        <v>485.2</v>
      </c>
      <c r="X221" s="82">
        <f>(W221/U221)*100</f>
        <v>104.70435908502374</v>
      </c>
      <c r="Y221" s="83">
        <f>(W221/V221)*100</f>
        <v>88.89703187980946</v>
      </c>
      <c r="Z221" s="1"/>
    </row>
    <row r="222" spans="1:26" ht="23.25">
      <c r="A222" s="1"/>
      <c r="B222" s="41"/>
      <c r="C222" s="41"/>
      <c r="D222" s="41"/>
      <c r="E222" s="41"/>
      <c r="F222" s="51"/>
      <c r="G222" s="90"/>
      <c r="H222" s="41"/>
      <c r="I222" s="45"/>
      <c r="J222" s="49" t="s">
        <v>46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/>
      <c r="V222" s="83"/>
      <c r="W222" s="84"/>
      <c r="X222" s="82"/>
      <c r="Y222" s="83"/>
      <c r="Z222" s="1"/>
    </row>
    <row r="223" spans="1:26" ht="23.25">
      <c r="A223" s="1"/>
      <c r="B223" s="41"/>
      <c r="C223" s="41"/>
      <c r="D223" s="41"/>
      <c r="E223" s="41"/>
      <c r="F223" s="51"/>
      <c r="G223" s="90"/>
      <c r="H223" s="41" t="s">
        <v>121</v>
      </c>
      <c r="I223" s="45"/>
      <c r="J223" s="49" t="s">
        <v>122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>
        <f>SUM(U224:U235)</f>
        <v>311.7</v>
      </c>
      <c r="V223" s="83">
        <f>SUM(V224:V235)</f>
        <v>374.7</v>
      </c>
      <c r="W223" s="84">
        <f>SUM(W224:W235)</f>
        <v>336.8</v>
      </c>
      <c r="X223" s="82">
        <f>(W223/U223)*100</f>
        <v>108.05261469361567</v>
      </c>
      <c r="Y223" s="83">
        <f>(W223/V223)*100</f>
        <v>89.88524152655458</v>
      </c>
      <c r="Z223" s="1"/>
    </row>
    <row r="224" spans="1:26" ht="23.25">
      <c r="A224" s="1"/>
      <c r="B224" s="41"/>
      <c r="C224" s="41"/>
      <c r="D224" s="41"/>
      <c r="E224" s="41"/>
      <c r="F224" s="51"/>
      <c r="G224" s="90"/>
      <c r="H224" s="41"/>
      <c r="I224" s="45"/>
      <c r="J224" s="49" t="s">
        <v>45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>
        <v>311.7</v>
      </c>
      <c r="V224" s="83">
        <v>374.7</v>
      </c>
      <c r="W224" s="84">
        <v>336.8</v>
      </c>
      <c r="X224" s="82">
        <f>(W224/U224)*100</f>
        <v>108.05261469361567</v>
      </c>
      <c r="Y224" s="83">
        <f>(W224/V224)*100</f>
        <v>89.88524152655458</v>
      </c>
      <c r="Z224" s="1"/>
    </row>
    <row r="225" spans="1:26" ht="23.25">
      <c r="A225" s="1"/>
      <c r="B225" s="52"/>
      <c r="C225" s="52"/>
      <c r="D225" s="52"/>
      <c r="E225" s="52"/>
      <c r="F225" s="91"/>
      <c r="G225" s="92"/>
      <c r="H225" s="52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333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30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28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33</v>
      </c>
      <c r="O229" s="63"/>
      <c r="P229" s="63"/>
      <c r="Q229" s="63"/>
      <c r="R229" s="64"/>
      <c r="S229" s="8" t="s">
        <v>21</v>
      </c>
      <c r="T229" s="8"/>
      <c r="U229" s="14" t="s">
        <v>2</v>
      </c>
      <c r="V229" s="15"/>
      <c r="W229" s="15"/>
      <c r="X229" s="15"/>
      <c r="Y229" s="16"/>
      <c r="Z229" s="1"/>
    </row>
    <row r="230" spans="1:26" ht="23.25">
      <c r="A230" s="1"/>
      <c r="B230" s="20" t="s">
        <v>29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22</v>
      </c>
      <c r="M230" s="23" t="s">
        <v>31</v>
      </c>
      <c r="N230" s="65"/>
      <c r="O230" s="17"/>
      <c r="P230" s="66"/>
      <c r="Q230" s="23" t="s">
        <v>3</v>
      </c>
      <c r="R230" s="16"/>
      <c r="S230" s="15" t="s">
        <v>23</v>
      </c>
      <c r="T230" s="15"/>
      <c r="U230" s="20" t="s">
        <v>20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24</v>
      </c>
      <c r="M231" s="31" t="s">
        <v>24</v>
      </c>
      <c r="N231" s="29" t="s">
        <v>6</v>
      </c>
      <c r="O231" s="68" t="s">
        <v>7</v>
      </c>
      <c r="P231" s="29" t="s">
        <v>8</v>
      </c>
      <c r="Q231" s="20" t="s">
        <v>41</v>
      </c>
      <c r="R231" s="22"/>
      <c r="S231" s="27" t="s">
        <v>25</v>
      </c>
      <c r="T231" s="15"/>
      <c r="U231" s="24"/>
      <c r="V231" s="25"/>
      <c r="W231" s="1"/>
      <c r="X231" s="14" t="s">
        <v>3</v>
      </c>
      <c r="Y231" s="16"/>
      <c r="Z231" s="1"/>
    </row>
    <row r="232" spans="1:26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8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26</v>
      </c>
      <c r="M232" s="29" t="s">
        <v>32</v>
      </c>
      <c r="N232" s="29"/>
      <c r="O232" s="29"/>
      <c r="P232" s="29"/>
      <c r="Q232" s="26" t="s">
        <v>34</v>
      </c>
      <c r="R232" s="30" t="s">
        <v>34</v>
      </c>
      <c r="S232" s="106" t="s">
        <v>37</v>
      </c>
      <c r="T232" s="108" t="s">
        <v>38</v>
      </c>
      <c r="U232" s="31" t="s">
        <v>6</v>
      </c>
      <c r="V232" s="29" t="s">
        <v>9</v>
      </c>
      <c r="W232" s="26" t="s">
        <v>10</v>
      </c>
      <c r="X232" s="14" t="s">
        <v>11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35</v>
      </c>
      <c r="R233" s="38" t="s">
        <v>36</v>
      </c>
      <c r="S233" s="107"/>
      <c r="T233" s="109"/>
      <c r="U233" s="32"/>
      <c r="V233" s="33"/>
      <c r="W233" s="34"/>
      <c r="X233" s="39" t="s">
        <v>39</v>
      </c>
      <c r="Y233" s="40" t="s">
        <v>40</v>
      </c>
      <c r="Z233" s="1"/>
    </row>
    <row r="234" spans="1:26" ht="23.25">
      <c r="A234" s="1"/>
      <c r="B234" s="41"/>
      <c r="C234" s="41"/>
      <c r="D234" s="41"/>
      <c r="E234" s="41"/>
      <c r="F234" s="51"/>
      <c r="G234" s="90"/>
      <c r="H234" s="41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74</v>
      </c>
      <c r="C235" s="41" t="s">
        <v>76</v>
      </c>
      <c r="D235" s="41" t="s">
        <v>47</v>
      </c>
      <c r="E235" s="41"/>
      <c r="F235" s="51" t="s">
        <v>78</v>
      </c>
      <c r="G235" s="90" t="s">
        <v>58</v>
      </c>
      <c r="H235" s="41" t="s">
        <v>121</v>
      </c>
      <c r="I235" s="45"/>
      <c r="J235" s="49" t="s">
        <v>46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/>
      <c r="V235" s="83"/>
      <c r="W235" s="84"/>
      <c r="X235" s="82"/>
      <c r="Y235" s="83"/>
      <c r="Z235" s="1"/>
    </row>
    <row r="236" spans="1:26" ht="23.25">
      <c r="A236" s="1"/>
      <c r="B236" s="41"/>
      <c r="C236" s="41"/>
      <c r="D236" s="41"/>
      <c r="E236" s="41"/>
      <c r="F236" s="51"/>
      <c r="G236" s="90"/>
      <c r="H236" s="41" t="s">
        <v>123</v>
      </c>
      <c r="I236" s="45"/>
      <c r="J236" s="49" t="s">
        <v>124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>
        <f>SUM(U237:U238)</f>
        <v>227.9</v>
      </c>
      <c r="V236" s="83">
        <f>SUM(V237:V238)</f>
        <v>273.9</v>
      </c>
      <c r="W236" s="84">
        <f>SUM(W237:W238)</f>
        <v>248.3</v>
      </c>
      <c r="X236" s="82">
        <f>(W236/U236)*100</f>
        <v>108.95129442738043</v>
      </c>
      <c r="Y236" s="83">
        <f>(W236/V236)*100</f>
        <v>90.65352318364369</v>
      </c>
      <c r="Z236" s="1"/>
    </row>
    <row r="237" spans="1:26" ht="23.25">
      <c r="A237" s="1"/>
      <c r="B237" s="41"/>
      <c r="C237" s="41"/>
      <c r="D237" s="41"/>
      <c r="E237" s="41"/>
      <c r="F237" s="51"/>
      <c r="G237" s="90"/>
      <c r="H237" s="41"/>
      <c r="I237" s="45"/>
      <c r="J237" s="49" t="s">
        <v>45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>
        <v>227.9</v>
      </c>
      <c r="V237" s="83">
        <v>273.9</v>
      </c>
      <c r="W237" s="84">
        <v>248.3</v>
      </c>
      <c r="X237" s="82">
        <f>(W237/U237)*100</f>
        <v>108.95129442738043</v>
      </c>
      <c r="Y237" s="83">
        <f>(W237/V237)*100</f>
        <v>90.65352318364369</v>
      </c>
      <c r="Z237" s="1"/>
    </row>
    <row r="238" spans="1:26" ht="23.25">
      <c r="A238" s="1"/>
      <c r="B238" s="41"/>
      <c r="C238" s="41"/>
      <c r="D238" s="41"/>
      <c r="E238" s="41"/>
      <c r="F238" s="51"/>
      <c r="G238" s="90"/>
      <c r="H238" s="41"/>
      <c r="I238" s="45"/>
      <c r="J238" s="49" t="s">
        <v>46</v>
      </c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/>
      <c r="V238" s="83"/>
      <c r="W238" s="84"/>
      <c r="X238" s="82"/>
      <c r="Y238" s="83"/>
      <c r="Z238" s="1"/>
    </row>
    <row r="239" spans="1:26" ht="23.25">
      <c r="A239" s="1"/>
      <c r="B239" s="41"/>
      <c r="C239" s="41"/>
      <c r="D239" s="41"/>
      <c r="E239" s="41"/>
      <c r="F239" s="51"/>
      <c r="G239" s="90"/>
      <c r="H239" s="41" t="s">
        <v>125</v>
      </c>
      <c r="I239" s="45"/>
      <c r="J239" s="49" t="s">
        <v>126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>
        <f>SUM(U240:U241)</f>
        <v>253.8</v>
      </c>
      <c r="V239" s="83">
        <f>SUM(V240:V241)</f>
        <v>301.8</v>
      </c>
      <c r="W239" s="84">
        <f>SUM(W240:W241)</f>
        <v>290</v>
      </c>
      <c r="X239" s="82">
        <f>(W239/U239)*100</f>
        <v>114.26319936958234</v>
      </c>
      <c r="Y239" s="83">
        <f>(W239/V239)*100</f>
        <v>96.09012591119946</v>
      </c>
      <c r="Z239" s="1"/>
    </row>
    <row r="240" spans="1:26" ht="23.25">
      <c r="A240" s="1"/>
      <c r="B240" s="41"/>
      <c r="C240" s="41"/>
      <c r="D240" s="41"/>
      <c r="E240" s="41"/>
      <c r="F240" s="51"/>
      <c r="G240" s="90"/>
      <c r="H240" s="41"/>
      <c r="I240" s="45"/>
      <c r="J240" s="49" t="s">
        <v>45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>
        <v>253.8</v>
      </c>
      <c r="V240" s="83">
        <v>301.8</v>
      </c>
      <c r="W240" s="84">
        <v>290</v>
      </c>
      <c r="X240" s="82">
        <f>(W240/U240)*100</f>
        <v>114.26319936958234</v>
      </c>
      <c r="Y240" s="83">
        <f>(W240/V240)*100</f>
        <v>96.09012591119946</v>
      </c>
      <c r="Z240" s="1"/>
    </row>
    <row r="241" spans="1:26" ht="23.25">
      <c r="A241" s="1"/>
      <c r="B241" s="41"/>
      <c r="C241" s="41"/>
      <c r="D241" s="41"/>
      <c r="E241" s="41"/>
      <c r="F241" s="51"/>
      <c r="G241" s="90"/>
      <c r="H241" s="41"/>
      <c r="I241" s="45"/>
      <c r="J241" s="49" t="s">
        <v>46</v>
      </c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/>
      <c r="V241" s="83"/>
      <c r="W241" s="84"/>
      <c r="X241" s="82"/>
      <c r="Y241" s="83"/>
      <c r="Z241" s="1"/>
    </row>
    <row r="242" spans="1:26" ht="23.25">
      <c r="A242" s="1"/>
      <c r="B242" s="41"/>
      <c r="C242" s="41"/>
      <c r="D242" s="41"/>
      <c r="E242" s="41"/>
      <c r="F242" s="51"/>
      <c r="G242" s="90"/>
      <c r="H242" s="41" t="s">
        <v>127</v>
      </c>
      <c r="I242" s="45"/>
      <c r="J242" s="49" t="s">
        <v>128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f>SUM(U243:U244)</f>
        <v>228</v>
      </c>
      <c r="V242" s="83">
        <f>SUM(V243:V244)</f>
        <v>272</v>
      </c>
      <c r="W242" s="84">
        <f>SUM(W243:W244)</f>
        <v>248.9</v>
      </c>
      <c r="X242" s="82">
        <f>(W242/U242)*100</f>
        <v>109.16666666666669</v>
      </c>
      <c r="Y242" s="83">
        <f>(W242/V242)*100</f>
        <v>91.50735294117646</v>
      </c>
      <c r="Z242" s="1"/>
    </row>
    <row r="243" spans="1:26" ht="23.25">
      <c r="A243" s="1"/>
      <c r="B243" s="41"/>
      <c r="C243" s="41"/>
      <c r="D243" s="41"/>
      <c r="E243" s="41"/>
      <c r="F243" s="51"/>
      <c r="G243" s="90"/>
      <c r="H243" s="41"/>
      <c r="I243" s="45"/>
      <c r="J243" s="49" t="s">
        <v>45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>
        <v>228</v>
      </c>
      <c r="V243" s="83">
        <v>272</v>
      </c>
      <c r="W243" s="84">
        <v>248.9</v>
      </c>
      <c r="X243" s="82">
        <f>(W243/U243)*100</f>
        <v>109.16666666666669</v>
      </c>
      <c r="Y243" s="83">
        <f>(W243/V243)*100</f>
        <v>91.50735294117646</v>
      </c>
      <c r="Z243" s="1"/>
    </row>
    <row r="244" spans="1:26" ht="23.25">
      <c r="A244" s="1"/>
      <c r="B244" s="41"/>
      <c r="C244" s="41"/>
      <c r="D244" s="41"/>
      <c r="E244" s="41"/>
      <c r="F244" s="51"/>
      <c r="G244" s="90"/>
      <c r="H244" s="41"/>
      <c r="I244" s="45"/>
      <c r="J244" s="49" t="s">
        <v>46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/>
      <c r="V244" s="83"/>
      <c r="W244" s="84"/>
      <c r="X244" s="82"/>
      <c r="Y244" s="83"/>
      <c r="Z244" s="1"/>
    </row>
    <row r="245" spans="1:26" ht="23.25">
      <c r="A245" s="1"/>
      <c r="B245" s="41"/>
      <c r="C245" s="41"/>
      <c r="D245" s="41"/>
      <c r="E245" s="41"/>
      <c r="F245" s="51"/>
      <c r="G245" s="90"/>
      <c r="H245" s="41" t="s">
        <v>129</v>
      </c>
      <c r="I245" s="45"/>
      <c r="J245" s="49" t="s">
        <v>130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>
        <f>SUM(U246:U247)</f>
        <v>462.6</v>
      </c>
      <c r="V245" s="83">
        <f>SUM(V246:V247)</f>
        <v>543.9</v>
      </c>
      <c r="W245" s="84">
        <f>SUM(W246:W247)</f>
        <v>497.5</v>
      </c>
      <c r="X245" s="82">
        <f>(W245/U245)*100</f>
        <v>107.54431474275832</v>
      </c>
      <c r="Y245" s="83">
        <f>(W245/V245)*100</f>
        <v>91.46902004044861</v>
      </c>
      <c r="Z245" s="1"/>
    </row>
    <row r="246" spans="1:26" ht="23.25">
      <c r="A246" s="1"/>
      <c r="B246" s="41"/>
      <c r="C246" s="41"/>
      <c r="D246" s="41"/>
      <c r="E246" s="41"/>
      <c r="F246" s="51"/>
      <c r="G246" s="90"/>
      <c r="H246" s="41"/>
      <c r="I246" s="45"/>
      <c r="J246" s="49" t="s">
        <v>45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v>462.6</v>
      </c>
      <c r="V246" s="83">
        <v>543.9</v>
      </c>
      <c r="W246" s="84">
        <v>497.5</v>
      </c>
      <c r="X246" s="82">
        <f>(W246/U246)*100</f>
        <v>107.54431474275832</v>
      </c>
      <c r="Y246" s="83">
        <f>(W246/V246)*100</f>
        <v>91.46902004044861</v>
      </c>
      <c r="Z246" s="1"/>
    </row>
    <row r="247" spans="1:26" ht="23.25">
      <c r="A247" s="1"/>
      <c r="B247" s="41"/>
      <c r="C247" s="41"/>
      <c r="D247" s="41"/>
      <c r="E247" s="41"/>
      <c r="F247" s="51"/>
      <c r="G247" s="90"/>
      <c r="H247" s="41"/>
      <c r="I247" s="45"/>
      <c r="J247" s="49" t="s">
        <v>46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/>
      <c r="V247" s="83"/>
      <c r="W247" s="84"/>
      <c r="X247" s="82"/>
      <c r="Y247" s="83"/>
      <c r="Z247" s="1"/>
    </row>
    <row r="248" spans="1:26" ht="23.25">
      <c r="A248" s="1"/>
      <c r="B248" s="41"/>
      <c r="C248" s="41"/>
      <c r="D248" s="41"/>
      <c r="E248" s="41"/>
      <c r="F248" s="51"/>
      <c r="G248" s="90"/>
      <c r="H248" s="41" t="s">
        <v>131</v>
      </c>
      <c r="I248" s="45"/>
      <c r="J248" s="49" t="s">
        <v>132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>SUM(U249:U250)</f>
        <v>262.3</v>
      </c>
      <c r="V248" s="83">
        <f>SUM(V249:V250)</f>
        <v>312.4</v>
      </c>
      <c r="W248" s="84">
        <f>SUM(W249:W250)</f>
        <v>281.7</v>
      </c>
      <c r="X248" s="82">
        <f>(W248/U248)*100</f>
        <v>107.39611132291269</v>
      </c>
      <c r="Y248" s="83">
        <f>(W248/V248)*100</f>
        <v>90.17285531370038</v>
      </c>
      <c r="Z248" s="1"/>
    </row>
    <row r="249" spans="1:26" ht="23.25">
      <c r="A249" s="1"/>
      <c r="B249" s="41"/>
      <c r="C249" s="41"/>
      <c r="D249" s="41"/>
      <c r="E249" s="41"/>
      <c r="F249" s="51"/>
      <c r="G249" s="90"/>
      <c r="H249" s="41"/>
      <c r="I249" s="45"/>
      <c r="J249" s="49" t="s">
        <v>45</v>
      </c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>
        <v>262.3</v>
      </c>
      <c r="V249" s="83">
        <v>312.4</v>
      </c>
      <c r="W249" s="84">
        <v>281.7</v>
      </c>
      <c r="X249" s="82">
        <f>(W249/U249)*100</f>
        <v>107.39611132291269</v>
      </c>
      <c r="Y249" s="83">
        <f>(W249/V249)*100</f>
        <v>90.17285531370038</v>
      </c>
      <c r="Z249" s="1"/>
    </row>
    <row r="250" spans="1:26" ht="23.25">
      <c r="A250" s="1"/>
      <c r="B250" s="41"/>
      <c r="C250" s="41"/>
      <c r="D250" s="41"/>
      <c r="E250" s="41"/>
      <c r="F250" s="51"/>
      <c r="G250" s="90"/>
      <c r="H250" s="41"/>
      <c r="I250" s="45"/>
      <c r="J250" s="49" t="s">
        <v>46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1"/>
      <c r="C251" s="41"/>
      <c r="D251" s="41"/>
      <c r="E251" s="41"/>
      <c r="F251" s="51"/>
      <c r="G251" s="90"/>
      <c r="H251" s="41" t="s">
        <v>133</v>
      </c>
      <c r="I251" s="45"/>
      <c r="J251" s="49" t="s">
        <v>134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>
        <f>SUM(U252:U253)</f>
        <v>425.3</v>
      </c>
      <c r="V251" s="83">
        <f>SUM(V252:V253)</f>
        <v>500.9</v>
      </c>
      <c r="W251" s="84">
        <f>SUM(W252:W253)</f>
        <v>453.1</v>
      </c>
      <c r="X251" s="82">
        <f>(W251/U251)*100</f>
        <v>106.53656242652245</v>
      </c>
      <c r="Y251" s="83">
        <f>(W251/V251)*100</f>
        <v>90.45717708125375</v>
      </c>
      <c r="Z251" s="1"/>
    </row>
    <row r="252" spans="1:26" ht="23.25">
      <c r="A252" s="1"/>
      <c r="B252" s="41"/>
      <c r="C252" s="41"/>
      <c r="D252" s="41"/>
      <c r="E252" s="41"/>
      <c r="F252" s="51"/>
      <c r="G252" s="90"/>
      <c r="H252" s="41"/>
      <c r="I252" s="45"/>
      <c r="J252" s="49" t="s">
        <v>45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v>425.3</v>
      </c>
      <c r="V252" s="83">
        <v>500.9</v>
      </c>
      <c r="W252" s="84">
        <v>453.1</v>
      </c>
      <c r="X252" s="82">
        <f>(W252/U252)*100</f>
        <v>106.53656242652245</v>
      </c>
      <c r="Y252" s="83">
        <f>(W252/V252)*100</f>
        <v>90.45717708125375</v>
      </c>
      <c r="Z252" s="1"/>
    </row>
    <row r="253" spans="1:26" ht="23.25">
      <c r="A253" s="1"/>
      <c r="B253" s="41"/>
      <c r="C253" s="41"/>
      <c r="D253" s="41"/>
      <c r="E253" s="41"/>
      <c r="F253" s="51"/>
      <c r="G253" s="90"/>
      <c r="H253" s="41"/>
      <c r="I253" s="45"/>
      <c r="J253" s="49" t="s">
        <v>46</v>
      </c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/>
      <c r="V253" s="83"/>
      <c r="W253" s="84"/>
      <c r="X253" s="82"/>
      <c r="Y253" s="83"/>
      <c r="Z253" s="1"/>
    </row>
    <row r="254" spans="1:26" ht="23.25">
      <c r="A254" s="1"/>
      <c r="B254" s="41"/>
      <c r="C254" s="41"/>
      <c r="D254" s="41"/>
      <c r="E254" s="41"/>
      <c r="F254" s="51"/>
      <c r="G254" s="90"/>
      <c r="H254" s="41" t="s">
        <v>135</v>
      </c>
      <c r="I254" s="45"/>
      <c r="J254" s="49" t="s">
        <v>136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>
        <f>SUM(U255:U256)</f>
        <v>235.7</v>
      </c>
      <c r="V254" s="83">
        <f>SUM(V255:V256)</f>
        <v>280.5</v>
      </c>
      <c r="W254" s="84">
        <f>SUM(W255:W256)</f>
        <v>255.9</v>
      </c>
      <c r="X254" s="82">
        <f>(W254/U254)*100</f>
        <v>108.57021637675011</v>
      </c>
      <c r="Y254" s="83">
        <f>(W254/V254)*100</f>
        <v>91.22994652406418</v>
      </c>
      <c r="Z254" s="1"/>
    </row>
    <row r="255" spans="1:26" ht="23.25">
      <c r="A255" s="1"/>
      <c r="B255" s="41"/>
      <c r="C255" s="41"/>
      <c r="D255" s="41"/>
      <c r="E255" s="41"/>
      <c r="F255" s="51"/>
      <c r="G255" s="90"/>
      <c r="H255" s="41"/>
      <c r="I255" s="45"/>
      <c r="J255" s="49" t="s">
        <v>45</v>
      </c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>
        <v>235.7</v>
      </c>
      <c r="V255" s="83">
        <v>280.5</v>
      </c>
      <c r="W255" s="84">
        <v>255.9</v>
      </c>
      <c r="X255" s="82">
        <f>(W255/U255)*100</f>
        <v>108.57021637675011</v>
      </c>
      <c r="Y255" s="83">
        <f>(W255/V255)*100</f>
        <v>91.22994652406418</v>
      </c>
      <c r="Z255" s="1"/>
    </row>
    <row r="256" spans="1:26" ht="23.25">
      <c r="A256" s="1"/>
      <c r="B256" s="41"/>
      <c r="C256" s="41"/>
      <c r="D256" s="41"/>
      <c r="E256" s="41"/>
      <c r="F256" s="51"/>
      <c r="G256" s="90"/>
      <c r="H256" s="41"/>
      <c r="I256" s="45"/>
      <c r="J256" s="49" t="s">
        <v>46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/>
      <c r="V256" s="83"/>
      <c r="W256" s="84"/>
      <c r="X256" s="82"/>
      <c r="Y256" s="83"/>
      <c r="Z256" s="1"/>
    </row>
    <row r="257" spans="1:26" ht="23.25">
      <c r="A257" s="1"/>
      <c r="B257" s="41"/>
      <c r="C257" s="41"/>
      <c r="D257" s="41"/>
      <c r="E257" s="41"/>
      <c r="F257" s="51"/>
      <c r="G257" s="90"/>
      <c r="H257" s="41" t="s">
        <v>137</v>
      </c>
      <c r="I257" s="45"/>
      <c r="J257" s="49" t="s">
        <v>138</v>
      </c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>
        <f>SUM(U258:U259)</f>
        <v>197.4</v>
      </c>
      <c r="V257" s="83">
        <f>SUM(V258:V259)</f>
        <v>234</v>
      </c>
      <c r="W257" s="84">
        <f>SUM(W258:W259)</f>
        <v>225.8</v>
      </c>
      <c r="X257" s="82">
        <f>(W257/U257)*100</f>
        <v>114.38703140830802</v>
      </c>
      <c r="Y257" s="83">
        <f>(W257/V257)*100</f>
        <v>96.4957264957265</v>
      </c>
      <c r="Z257" s="1"/>
    </row>
    <row r="258" spans="1:26" ht="23.25">
      <c r="A258" s="1"/>
      <c r="B258" s="41"/>
      <c r="C258" s="41"/>
      <c r="D258" s="41"/>
      <c r="E258" s="41"/>
      <c r="F258" s="51"/>
      <c r="G258" s="90"/>
      <c r="H258" s="41"/>
      <c r="I258" s="45"/>
      <c r="J258" s="49" t="s">
        <v>45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v>197.4</v>
      </c>
      <c r="V258" s="83">
        <v>234</v>
      </c>
      <c r="W258" s="84">
        <v>225.8</v>
      </c>
      <c r="X258" s="82">
        <f>(W258/U258)*100</f>
        <v>114.38703140830802</v>
      </c>
      <c r="Y258" s="83">
        <f>(W258/V258)*100</f>
        <v>96.4957264957265</v>
      </c>
      <c r="Z258" s="1"/>
    </row>
    <row r="259" spans="1:26" ht="23.25">
      <c r="A259" s="1"/>
      <c r="B259" s="41"/>
      <c r="C259" s="41"/>
      <c r="D259" s="41"/>
      <c r="E259" s="41"/>
      <c r="F259" s="51"/>
      <c r="G259" s="90"/>
      <c r="H259" s="41"/>
      <c r="I259" s="45"/>
      <c r="J259" s="49" t="s">
        <v>46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/>
      <c r="V259" s="83"/>
      <c r="W259" s="84"/>
      <c r="X259" s="82"/>
      <c r="Y259" s="83"/>
      <c r="Z259" s="1"/>
    </row>
    <row r="260" spans="1:26" ht="23.25">
      <c r="A260" s="1"/>
      <c r="B260" s="41"/>
      <c r="C260" s="41"/>
      <c r="D260" s="41"/>
      <c r="E260" s="41"/>
      <c r="F260" s="51"/>
      <c r="G260" s="90"/>
      <c r="H260" s="41" t="s">
        <v>139</v>
      </c>
      <c r="I260" s="45"/>
      <c r="J260" s="49" t="s">
        <v>140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f>SUM(U261:U262)</f>
        <v>250.9</v>
      </c>
      <c r="V260" s="83">
        <f>SUM(V261:V262)</f>
        <v>297.8</v>
      </c>
      <c r="W260" s="84">
        <f>SUM(W261:W262)</f>
        <v>284.2</v>
      </c>
      <c r="X260" s="82">
        <f>(W260/U260)*100</f>
        <v>113.2722200079713</v>
      </c>
      <c r="Y260" s="83">
        <f>(W260/V260)*100</f>
        <v>95.4331766286098</v>
      </c>
      <c r="Z260" s="1"/>
    </row>
    <row r="261" spans="1:26" ht="23.25">
      <c r="A261" s="1"/>
      <c r="B261" s="41"/>
      <c r="C261" s="41"/>
      <c r="D261" s="41"/>
      <c r="E261" s="41"/>
      <c r="F261" s="51"/>
      <c r="G261" s="90"/>
      <c r="H261" s="41"/>
      <c r="I261" s="45"/>
      <c r="J261" s="49" t="s">
        <v>45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>
        <v>250.9</v>
      </c>
      <c r="V261" s="83">
        <v>297.8</v>
      </c>
      <c r="W261" s="84">
        <v>284.2</v>
      </c>
      <c r="X261" s="82">
        <f>(W261/U261)*100</f>
        <v>113.2722200079713</v>
      </c>
      <c r="Y261" s="83">
        <f>(W261/V261)*100</f>
        <v>95.4331766286098</v>
      </c>
      <c r="Z261" s="1"/>
    </row>
    <row r="262" spans="1:26" ht="23.25">
      <c r="A262" s="1"/>
      <c r="B262" s="41"/>
      <c r="C262" s="41"/>
      <c r="D262" s="41"/>
      <c r="E262" s="41"/>
      <c r="F262" s="51"/>
      <c r="G262" s="90"/>
      <c r="H262" s="41"/>
      <c r="I262" s="45"/>
      <c r="J262" s="49" t="s">
        <v>46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/>
      <c r="V262" s="83"/>
      <c r="W262" s="84"/>
      <c r="X262" s="82"/>
      <c r="Y262" s="83"/>
      <c r="Z262" s="1"/>
    </row>
    <row r="263" spans="1:26" ht="23.25">
      <c r="A263" s="1"/>
      <c r="B263" s="41"/>
      <c r="C263" s="41"/>
      <c r="D263" s="41"/>
      <c r="E263" s="41"/>
      <c r="F263" s="51"/>
      <c r="G263" s="90"/>
      <c r="H263" s="41" t="s">
        <v>141</v>
      </c>
      <c r="I263" s="45"/>
      <c r="J263" s="49" t="s">
        <v>142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>
        <f>SUM(U264:U265)</f>
        <v>287.4</v>
      </c>
      <c r="V263" s="83">
        <f>SUM(V264:V265)</f>
        <v>339.8</v>
      </c>
      <c r="W263" s="84">
        <f>SUM(W264:W265)</f>
        <v>309.2</v>
      </c>
      <c r="X263" s="82">
        <f>(W263/U263)*100</f>
        <v>107.58524704244957</v>
      </c>
      <c r="Y263" s="83">
        <f>(W263/V263)*100</f>
        <v>90.99470276633313</v>
      </c>
      <c r="Z263" s="1"/>
    </row>
    <row r="264" spans="1:26" ht="23.25">
      <c r="A264" s="1"/>
      <c r="B264" s="41"/>
      <c r="C264" s="41"/>
      <c r="D264" s="41"/>
      <c r="E264" s="41"/>
      <c r="F264" s="51"/>
      <c r="G264" s="90"/>
      <c r="H264" s="41"/>
      <c r="I264" s="45"/>
      <c r="J264" s="49" t="s">
        <v>45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>
        <v>287.4</v>
      </c>
      <c r="V264" s="83">
        <v>339.8</v>
      </c>
      <c r="W264" s="84">
        <v>309.2</v>
      </c>
      <c r="X264" s="82">
        <f>(W264/U264)*100</f>
        <v>107.58524704244957</v>
      </c>
      <c r="Y264" s="83">
        <f>(W264/V264)*100</f>
        <v>90.99470276633313</v>
      </c>
      <c r="Z264" s="1"/>
    </row>
    <row r="265" spans="1:26" ht="23.25">
      <c r="A265" s="1"/>
      <c r="B265" s="41"/>
      <c r="C265" s="41"/>
      <c r="D265" s="41"/>
      <c r="E265" s="41"/>
      <c r="F265" s="51"/>
      <c r="G265" s="90"/>
      <c r="H265" s="41"/>
      <c r="I265" s="45"/>
      <c r="J265" s="49" t="s">
        <v>46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/>
      <c r="V265" s="83"/>
      <c r="W265" s="84"/>
      <c r="X265" s="82"/>
      <c r="Y265" s="83"/>
      <c r="Z265" s="1"/>
    </row>
    <row r="266" spans="1:26" ht="23.25">
      <c r="A266" s="1"/>
      <c r="B266" s="41"/>
      <c r="C266" s="41"/>
      <c r="D266" s="41"/>
      <c r="E266" s="41"/>
      <c r="F266" s="51"/>
      <c r="G266" s="90"/>
      <c r="H266" s="41" t="s">
        <v>143</v>
      </c>
      <c r="I266" s="45"/>
      <c r="J266" s="49" t="s">
        <v>144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f>SUM(U267:U268)</f>
        <v>491.2</v>
      </c>
      <c r="V266" s="83">
        <f>SUM(V267:V268)</f>
        <v>588.1</v>
      </c>
      <c r="W266" s="84">
        <f>SUM(W267:W268)</f>
        <v>542.8</v>
      </c>
      <c r="X266" s="82">
        <f>(W266/U266)*100</f>
        <v>110.50488599348533</v>
      </c>
      <c r="Y266" s="83">
        <f>(W266/V266)*100</f>
        <v>92.29722836252337</v>
      </c>
      <c r="Z266" s="1"/>
    </row>
    <row r="267" spans="1:26" ht="23.25">
      <c r="A267" s="1"/>
      <c r="B267" s="41"/>
      <c r="C267" s="41"/>
      <c r="D267" s="41"/>
      <c r="E267" s="41"/>
      <c r="F267" s="51"/>
      <c r="G267" s="90"/>
      <c r="H267" s="41"/>
      <c r="I267" s="45"/>
      <c r="J267" s="49" t="s">
        <v>45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>
        <v>491.2</v>
      </c>
      <c r="V267" s="83">
        <v>588.1</v>
      </c>
      <c r="W267" s="84">
        <v>542.8</v>
      </c>
      <c r="X267" s="82">
        <f>(W267/U267)*100</f>
        <v>110.50488599348533</v>
      </c>
      <c r="Y267" s="83">
        <f>(W267/V267)*100</f>
        <v>92.29722836252337</v>
      </c>
      <c r="Z267" s="1"/>
    </row>
    <row r="268" spans="1:26" ht="23.25">
      <c r="A268" s="1"/>
      <c r="B268" s="41"/>
      <c r="C268" s="41"/>
      <c r="D268" s="41"/>
      <c r="E268" s="41"/>
      <c r="F268" s="51"/>
      <c r="G268" s="90"/>
      <c r="H268" s="41"/>
      <c r="I268" s="45"/>
      <c r="J268" s="49" t="s">
        <v>46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/>
      <c r="V268" s="83"/>
      <c r="W268" s="84"/>
      <c r="X268" s="82"/>
      <c r="Y268" s="83"/>
      <c r="Z268" s="1"/>
    </row>
    <row r="269" spans="1:26" ht="23.25">
      <c r="A269" s="1"/>
      <c r="B269" s="41"/>
      <c r="C269" s="41"/>
      <c r="D269" s="41"/>
      <c r="E269" s="41"/>
      <c r="F269" s="51"/>
      <c r="G269" s="90"/>
      <c r="H269" s="41"/>
      <c r="I269" s="45"/>
      <c r="J269" s="49"/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/>
      <c r="V269" s="83"/>
      <c r="W269" s="84"/>
      <c r="X269" s="82"/>
      <c r="Y269" s="83"/>
      <c r="Z269" s="1"/>
    </row>
    <row r="270" spans="1:26" ht="23.25">
      <c r="A270" s="1"/>
      <c r="B270" s="52"/>
      <c r="C270" s="52"/>
      <c r="D270" s="52"/>
      <c r="E270" s="52"/>
      <c r="F270" s="91"/>
      <c r="G270" s="92"/>
      <c r="H270" s="52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334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30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28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33</v>
      </c>
      <c r="O274" s="63"/>
      <c r="P274" s="63"/>
      <c r="Q274" s="63"/>
      <c r="R274" s="64"/>
      <c r="S274" s="8" t="s">
        <v>21</v>
      </c>
      <c r="T274" s="8"/>
      <c r="U274" s="14" t="s">
        <v>2</v>
      </c>
      <c r="V274" s="15"/>
      <c r="W274" s="15"/>
      <c r="X274" s="15"/>
      <c r="Y274" s="16"/>
      <c r="Z274" s="1"/>
    </row>
    <row r="275" spans="1:26" ht="23.25">
      <c r="A275" s="1"/>
      <c r="B275" s="20" t="s">
        <v>29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22</v>
      </c>
      <c r="M275" s="23" t="s">
        <v>31</v>
      </c>
      <c r="N275" s="65"/>
      <c r="O275" s="17"/>
      <c r="P275" s="66"/>
      <c r="Q275" s="23" t="s">
        <v>3</v>
      </c>
      <c r="R275" s="16"/>
      <c r="S275" s="15" t="s">
        <v>23</v>
      </c>
      <c r="T275" s="15"/>
      <c r="U275" s="20" t="s">
        <v>20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24</v>
      </c>
      <c r="M276" s="31" t="s">
        <v>24</v>
      </c>
      <c r="N276" s="29" t="s">
        <v>6</v>
      </c>
      <c r="O276" s="68" t="s">
        <v>7</v>
      </c>
      <c r="P276" s="29" t="s">
        <v>8</v>
      </c>
      <c r="Q276" s="20" t="s">
        <v>41</v>
      </c>
      <c r="R276" s="22"/>
      <c r="S276" s="27" t="s">
        <v>25</v>
      </c>
      <c r="T276" s="15"/>
      <c r="U276" s="24"/>
      <c r="V276" s="25"/>
      <c r="W276" s="1"/>
      <c r="X276" s="14" t="s">
        <v>3</v>
      </c>
      <c r="Y276" s="16"/>
      <c r="Z276" s="1"/>
    </row>
    <row r="277" spans="1:26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8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26</v>
      </c>
      <c r="M277" s="29" t="s">
        <v>32</v>
      </c>
      <c r="N277" s="29"/>
      <c r="O277" s="29"/>
      <c r="P277" s="29"/>
      <c r="Q277" s="26" t="s">
        <v>34</v>
      </c>
      <c r="R277" s="30" t="s">
        <v>34</v>
      </c>
      <c r="S277" s="106" t="s">
        <v>37</v>
      </c>
      <c r="T277" s="108" t="s">
        <v>38</v>
      </c>
      <c r="U277" s="31" t="s">
        <v>6</v>
      </c>
      <c r="V277" s="29" t="s">
        <v>9</v>
      </c>
      <c r="W277" s="26" t="s">
        <v>10</v>
      </c>
      <c r="X277" s="14" t="s">
        <v>11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35</v>
      </c>
      <c r="R278" s="38" t="s">
        <v>36</v>
      </c>
      <c r="S278" s="107"/>
      <c r="T278" s="109"/>
      <c r="U278" s="32"/>
      <c r="V278" s="33"/>
      <c r="W278" s="34"/>
      <c r="X278" s="39" t="s">
        <v>39</v>
      </c>
      <c r="Y278" s="40" t="s">
        <v>40</v>
      </c>
      <c r="Z278" s="1"/>
    </row>
    <row r="279" spans="1:26" ht="23.25">
      <c r="A279" s="1"/>
      <c r="B279" s="41"/>
      <c r="C279" s="41"/>
      <c r="D279" s="41"/>
      <c r="E279" s="41"/>
      <c r="F279" s="51"/>
      <c r="G279" s="90"/>
      <c r="H279" s="41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74</v>
      </c>
      <c r="C280" s="41" t="s">
        <v>76</v>
      </c>
      <c r="D280" s="41" t="s">
        <v>47</v>
      </c>
      <c r="E280" s="41"/>
      <c r="F280" s="51" t="s">
        <v>78</v>
      </c>
      <c r="G280" s="90" t="s">
        <v>58</v>
      </c>
      <c r="H280" s="41" t="s">
        <v>145</v>
      </c>
      <c r="I280" s="45"/>
      <c r="J280" s="49" t="s">
        <v>146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>
        <f>SUM(U281:U282)</f>
        <v>260.2</v>
      </c>
      <c r="V280" s="83">
        <f>SUM(V281:V282)</f>
        <v>307.9</v>
      </c>
      <c r="W280" s="84">
        <f>SUM(W281:W282)</f>
        <v>285.8</v>
      </c>
      <c r="X280" s="82">
        <f>(W280/U280)*100</f>
        <v>109.83858570330516</v>
      </c>
      <c r="Y280" s="83">
        <f>(W280/V280)*100</f>
        <v>92.82234491718091</v>
      </c>
      <c r="Z280" s="1"/>
    </row>
    <row r="281" spans="1:26" ht="23.25">
      <c r="A281" s="1"/>
      <c r="B281" s="41"/>
      <c r="C281" s="41"/>
      <c r="D281" s="41"/>
      <c r="E281" s="41"/>
      <c r="F281" s="51"/>
      <c r="G281" s="90"/>
      <c r="H281" s="41"/>
      <c r="I281" s="45"/>
      <c r="J281" s="49" t="s">
        <v>45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>
        <v>260.2</v>
      </c>
      <c r="V281" s="83">
        <v>307.9</v>
      </c>
      <c r="W281" s="84">
        <v>285.8</v>
      </c>
      <c r="X281" s="82">
        <f>(W281/U281)*100</f>
        <v>109.83858570330516</v>
      </c>
      <c r="Y281" s="83">
        <f>(W281/V281)*100</f>
        <v>92.82234491718091</v>
      </c>
      <c r="Z281" s="1"/>
    </row>
    <row r="282" spans="1:26" ht="23.25">
      <c r="A282" s="1"/>
      <c r="B282" s="41"/>
      <c r="C282" s="41"/>
      <c r="D282" s="41"/>
      <c r="E282" s="41"/>
      <c r="F282" s="51"/>
      <c r="G282" s="90"/>
      <c r="H282" s="41"/>
      <c r="I282" s="45"/>
      <c r="J282" s="49" t="s">
        <v>46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/>
      <c r="V282" s="83"/>
      <c r="W282" s="84"/>
      <c r="X282" s="82"/>
      <c r="Y282" s="83"/>
      <c r="Z282" s="1"/>
    </row>
    <row r="283" spans="1:26" ht="23.25">
      <c r="A283" s="1"/>
      <c r="B283" s="41"/>
      <c r="C283" s="41"/>
      <c r="D283" s="41"/>
      <c r="E283" s="41"/>
      <c r="F283" s="51"/>
      <c r="G283" s="90"/>
      <c r="H283" s="41" t="s">
        <v>147</v>
      </c>
      <c r="I283" s="45"/>
      <c r="J283" s="49" t="s">
        <v>148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>
        <f>SUM(U284:U285)</f>
        <v>705.5</v>
      </c>
      <c r="V283" s="83">
        <f>SUM(V284:V285)</f>
        <v>837.1</v>
      </c>
      <c r="W283" s="84">
        <f>SUM(W284:W285)</f>
        <v>746.9</v>
      </c>
      <c r="X283" s="82">
        <f>(W283/U283)*100</f>
        <v>105.8681785967399</v>
      </c>
      <c r="Y283" s="83">
        <f>(W283/V283)*100</f>
        <v>89.22470433639947</v>
      </c>
      <c r="Z283" s="1"/>
    </row>
    <row r="284" spans="1:26" ht="23.25">
      <c r="A284" s="1"/>
      <c r="B284" s="41"/>
      <c r="C284" s="41"/>
      <c r="D284" s="41"/>
      <c r="E284" s="41"/>
      <c r="F284" s="51"/>
      <c r="G284" s="90"/>
      <c r="H284" s="41"/>
      <c r="I284" s="45"/>
      <c r="J284" s="49" t="s">
        <v>45</v>
      </c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>
        <v>705.5</v>
      </c>
      <c r="V284" s="83">
        <v>837.1</v>
      </c>
      <c r="W284" s="84">
        <v>746.9</v>
      </c>
      <c r="X284" s="82">
        <f>(W284/U284)*100</f>
        <v>105.8681785967399</v>
      </c>
      <c r="Y284" s="83">
        <f>(W284/V284)*100</f>
        <v>89.22470433639947</v>
      </c>
      <c r="Z284" s="1"/>
    </row>
    <row r="285" spans="1:26" ht="23.25">
      <c r="A285" s="1"/>
      <c r="B285" s="41"/>
      <c r="C285" s="41"/>
      <c r="D285" s="41"/>
      <c r="E285" s="41"/>
      <c r="F285" s="51"/>
      <c r="G285" s="90"/>
      <c r="H285" s="41"/>
      <c r="I285" s="45"/>
      <c r="J285" s="49" t="s">
        <v>46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/>
      <c r="V285" s="83"/>
      <c r="W285" s="84"/>
      <c r="X285" s="82"/>
      <c r="Y285" s="83"/>
      <c r="Z285" s="1"/>
    </row>
    <row r="286" spans="1:26" ht="23.25">
      <c r="A286" s="1"/>
      <c r="B286" s="41"/>
      <c r="C286" s="41"/>
      <c r="D286" s="41"/>
      <c r="E286" s="41"/>
      <c r="F286" s="51"/>
      <c r="G286" s="90"/>
      <c r="H286" s="41" t="s">
        <v>149</v>
      </c>
      <c r="I286" s="45"/>
      <c r="J286" s="49" t="s">
        <v>150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>
        <f>SUM(U287:U288)</f>
        <v>196.1</v>
      </c>
      <c r="V286" s="83">
        <f>SUM(V287:V288)</f>
        <v>237.8</v>
      </c>
      <c r="W286" s="84">
        <f>SUM(W287:W288)</f>
        <v>220.1</v>
      </c>
      <c r="X286" s="82">
        <f>(W286/U286)*100</f>
        <v>112.2386537480877</v>
      </c>
      <c r="Y286" s="83">
        <f>(W286/V286)*100</f>
        <v>92.55677039529016</v>
      </c>
      <c r="Z286" s="1"/>
    </row>
    <row r="287" spans="1:26" ht="23.25">
      <c r="A287" s="1"/>
      <c r="B287" s="41"/>
      <c r="C287" s="41"/>
      <c r="D287" s="41"/>
      <c r="E287" s="41"/>
      <c r="F287" s="51"/>
      <c r="G287" s="90"/>
      <c r="H287" s="41"/>
      <c r="I287" s="45"/>
      <c r="J287" s="49" t="s">
        <v>45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>
        <v>196.1</v>
      </c>
      <c r="V287" s="83">
        <v>237.8</v>
      </c>
      <c r="W287" s="84">
        <v>220.1</v>
      </c>
      <c r="X287" s="82">
        <f>(W287/U287)*100</f>
        <v>112.2386537480877</v>
      </c>
      <c r="Y287" s="83">
        <f>(W287/V287)*100</f>
        <v>92.55677039529016</v>
      </c>
      <c r="Z287" s="1"/>
    </row>
    <row r="288" spans="1:26" ht="23.25">
      <c r="A288" s="1"/>
      <c r="B288" s="41"/>
      <c r="C288" s="41"/>
      <c r="D288" s="41"/>
      <c r="E288" s="41"/>
      <c r="F288" s="51"/>
      <c r="G288" s="90"/>
      <c r="H288" s="41"/>
      <c r="I288" s="45"/>
      <c r="J288" s="49" t="s">
        <v>46</v>
      </c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/>
      <c r="V288" s="83"/>
      <c r="W288" s="84"/>
      <c r="X288" s="82"/>
      <c r="Y288" s="83"/>
      <c r="Z288" s="1"/>
    </row>
    <row r="289" spans="1:26" ht="23.25">
      <c r="A289" s="1"/>
      <c r="B289" s="41"/>
      <c r="C289" s="41"/>
      <c r="D289" s="41"/>
      <c r="E289" s="41"/>
      <c r="F289" s="51"/>
      <c r="G289" s="90"/>
      <c r="H289" s="41" t="s">
        <v>151</v>
      </c>
      <c r="I289" s="45"/>
      <c r="J289" s="49" t="s">
        <v>152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>
        <f>SUM(U290:U291)</f>
        <v>589.5</v>
      </c>
      <c r="V289" s="83">
        <f>SUM(V290:V291)</f>
        <v>693.6</v>
      </c>
      <c r="W289" s="84">
        <f>SUM(W290:W291)</f>
        <v>635.9</v>
      </c>
      <c r="X289" s="82">
        <f>(W289/U289)*100</f>
        <v>107.87107718405429</v>
      </c>
      <c r="Y289" s="83">
        <f>(W289/V289)*100</f>
        <v>91.68108419838524</v>
      </c>
      <c r="Z289" s="1"/>
    </row>
    <row r="290" spans="1:26" ht="23.25">
      <c r="A290" s="1"/>
      <c r="B290" s="41"/>
      <c r="C290" s="41"/>
      <c r="D290" s="41"/>
      <c r="E290" s="41"/>
      <c r="F290" s="51"/>
      <c r="G290" s="90"/>
      <c r="H290" s="41"/>
      <c r="I290" s="45"/>
      <c r="J290" s="49" t="s">
        <v>45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>
        <v>589.5</v>
      </c>
      <c r="V290" s="83">
        <v>693.6</v>
      </c>
      <c r="W290" s="84">
        <v>635.9</v>
      </c>
      <c r="X290" s="82">
        <f>(W290/U290)*100</f>
        <v>107.87107718405429</v>
      </c>
      <c r="Y290" s="83">
        <f>(W290/V290)*100</f>
        <v>91.68108419838524</v>
      </c>
      <c r="Z290" s="1"/>
    </row>
    <row r="291" spans="1:26" ht="23.25">
      <c r="A291" s="1"/>
      <c r="B291" s="41"/>
      <c r="C291" s="41"/>
      <c r="D291" s="41"/>
      <c r="E291" s="41"/>
      <c r="F291" s="51"/>
      <c r="G291" s="90"/>
      <c r="H291" s="41"/>
      <c r="I291" s="45"/>
      <c r="J291" s="49" t="s">
        <v>46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/>
      <c r="V291" s="83"/>
      <c r="W291" s="84"/>
      <c r="X291" s="82"/>
      <c r="Y291" s="83"/>
      <c r="Z291" s="1"/>
    </row>
    <row r="292" spans="1:26" ht="23.25">
      <c r="A292" s="1"/>
      <c r="B292" s="41"/>
      <c r="C292" s="41"/>
      <c r="D292" s="41"/>
      <c r="E292" s="41"/>
      <c r="F292" s="51"/>
      <c r="G292" s="90"/>
      <c r="H292" s="41" t="s">
        <v>153</v>
      </c>
      <c r="I292" s="45"/>
      <c r="J292" s="49" t="s">
        <v>154</v>
      </c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>
        <f>SUM(U293:U293)</f>
        <v>235.7</v>
      </c>
      <c r="V292" s="83">
        <f>SUM(V293:V294)</f>
        <v>277.8</v>
      </c>
      <c r="W292" s="84">
        <f>SUM(W293:W294)</f>
        <v>266.2</v>
      </c>
      <c r="X292" s="82">
        <f>(W292/U292)*100</f>
        <v>112.94017819261772</v>
      </c>
      <c r="Y292" s="83">
        <f>(W292/V292)*100</f>
        <v>95.82433405327573</v>
      </c>
      <c r="Z292" s="1"/>
    </row>
    <row r="293" spans="1:26" ht="23.25">
      <c r="A293" s="1"/>
      <c r="B293" s="41"/>
      <c r="C293" s="41"/>
      <c r="D293" s="41"/>
      <c r="E293" s="41"/>
      <c r="F293" s="51"/>
      <c r="G293" s="90"/>
      <c r="H293" s="41"/>
      <c r="I293" s="45"/>
      <c r="J293" s="49" t="s">
        <v>45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>
        <v>235.7</v>
      </c>
      <c r="V293" s="83">
        <v>277.8</v>
      </c>
      <c r="W293" s="84">
        <v>266.2</v>
      </c>
      <c r="X293" s="82">
        <f>(W293/U293)*100</f>
        <v>112.94017819261772</v>
      </c>
      <c r="Y293" s="83">
        <f>(W293/V293)*100</f>
        <v>95.82433405327573</v>
      </c>
      <c r="Z293" s="1"/>
    </row>
    <row r="294" spans="1:26" ht="23.25">
      <c r="A294" s="1"/>
      <c r="B294" s="41"/>
      <c r="C294" s="41"/>
      <c r="D294" s="41"/>
      <c r="E294" s="41"/>
      <c r="F294" s="51"/>
      <c r="G294" s="90"/>
      <c r="H294" s="41"/>
      <c r="I294" s="45"/>
      <c r="J294" s="49" t="s">
        <v>46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/>
      <c r="V294" s="83"/>
      <c r="W294" s="84"/>
      <c r="X294" s="82"/>
      <c r="Y294" s="83"/>
      <c r="Z294" s="1"/>
    </row>
    <row r="295" spans="1:26" ht="23.25">
      <c r="A295" s="1"/>
      <c r="B295" s="41"/>
      <c r="C295" s="41"/>
      <c r="D295" s="41"/>
      <c r="E295" s="41"/>
      <c r="F295" s="51"/>
      <c r="G295" s="90"/>
      <c r="H295" s="41" t="s">
        <v>155</v>
      </c>
      <c r="I295" s="45"/>
      <c r="J295" s="49" t="s">
        <v>156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>SUM(U296:U297)</f>
        <v>218.8</v>
      </c>
      <c r="V295" s="83">
        <f>SUM(V296:V297)</f>
        <v>261.1</v>
      </c>
      <c r="W295" s="84">
        <f>SUM(W296:W297)</f>
        <v>231.3</v>
      </c>
      <c r="X295" s="82">
        <f>(W295/U295)*100</f>
        <v>105.71297989031079</v>
      </c>
      <c r="Y295" s="83">
        <f>(W295/V295)*100</f>
        <v>88.58674837227116</v>
      </c>
      <c r="Z295" s="1"/>
    </row>
    <row r="296" spans="1:26" ht="23.25">
      <c r="A296" s="1"/>
      <c r="B296" s="41"/>
      <c r="C296" s="41"/>
      <c r="D296" s="41"/>
      <c r="E296" s="41"/>
      <c r="F296" s="51"/>
      <c r="G296" s="90"/>
      <c r="H296" s="41"/>
      <c r="I296" s="45"/>
      <c r="J296" s="49" t="s">
        <v>45</v>
      </c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>
        <v>218.8</v>
      </c>
      <c r="V296" s="83">
        <v>261.1</v>
      </c>
      <c r="W296" s="84">
        <v>231.3</v>
      </c>
      <c r="X296" s="82">
        <f>(W296/U296)*100</f>
        <v>105.71297989031079</v>
      </c>
      <c r="Y296" s="83">
        <f>(W296/V296)*100</f>
        <v>88.58674837227116</v>
      </c>
      <c r="Z296" s="1"/>
    </row>
    <row r="297" spans="1:26" ht="23.25">
      <c r="A297" s="1"/>
      <c r="B297" s="41"/>
      <c r="C297" s="41"/>
      <c r="D297" s="41"/>
      <c r="E297" s="41"/>
      <c r="F297" s="51"/>
      <c r="G297" s="90"/>
      <c r="H297" s="41"/>
      <c r="I297" s="45"/>
      <c r="J297" s="49" t="s">
        <v>46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/>
      <c r="V297" s="83"/>
      <c r="W297" s="84"/>
      <c r="X297" s="82"/>
      <c r="Y297" s="83"/>
      <c r="Z297" s="1"/>
    </row>
    <row r="298" spans="1:26" ht="23.25">
      <c r="A298" s="1"/>
      <c r="B298" s="41"/>
      <c r="C298" s="41"/>
      <c r="D298" s="41"/>
      <c r="E298" s="41"/>
      <c r="F298" s="51"/>
      <c r="G298" s="90"/>
      <c r="H298" s="41" t="s">
        <v>157</v>
      </c>
      <c r="I298" s="45"/>
      <c r="J298" s="49" t="s">
        <v>158</v>
      </c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>
        <f>SUM(U299:U300)</f>
        <v>309.3</v>
      </c>
      <c r="V298" s="83">
        <f>SUM(V299:V300)</f>
        <v>369.5</v>
      </c>
      <c r="W298" s="84">
        <f>SUM(W299:W300)</f>
        <v>331.6</v>
      </c>
      <c r="X298" s="82">
        <f>(W298/U298)*100</f>
        <v>107.20982864532816</v>
      </c>
      <c r="Y298" s="83">
        <f>(W298/V298)*100</f>
        <v>89.74289580514208</v>
      </c>
      <c r="Z298" s="1"/>
    </row>
    <row r="299" spans="1:26" ht="23.25">
      <c r="A299" s="1"/>
      <c r="B299" s="41"/>
      <c r="C299" s="41"/>
      <c r="D299" s="41"/>
      <c r="E299" s="41"/>
      <c r="F299" s="51"/>
      <c r="G299" s="90"/>
      <c r="H299" s="41"/>
      <c r="I299" s="45"/>
      <c r="J299" s="49" t="s">
        <v>45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v>309.3</v>
      </c>
      <c r="V299" s="83">
        <v>369.5</v>
      </c>
      <c r="W299" s="84">
        <v>331.6</v>
      </c>
      <c r="X299" s="82">
        <f>(W299/U299)*100</f>
        <v>107.20982864532816</v>
      </c>
      <c r="Y299" s="83">
        <f>(W299/V299)*100</f>
        <v>89.74289580514208</v>
      </c>
      <c r="Z299" s="1"/>
    </row>
    <row r="300" spans="1:26" ht="23.25">
      <c r="A300" s="1"/>
      <c r="B300" s="41"/>
      <c r="C300" s="41"/>
      <c r="D300" s="41"/>
      <c r="E300" s="41"/>
      <c r="F300" s="51"/>
      <c r="G300" s="90"/>
      <c r="H300" s="41"/>
      <c r="I300" s="45"/>
      <c r="J300" s="49" t="s">
        <v>46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/>
      <c r="V300" s="83"/>
      <c r="W300" s="84"/>
      <c r="X300" s="82"/>
      <c r="Y300" s="83"/>
      <c r="Z300" s="1"/>
    </row>
    <row r="301" spans="1:26" ht="23.25">
      <c r="A301" s="1"/>
      <c r="B301" s="41"/>
      <c r="C301" s="41"/>
      <c r="D301" s="41"/>
      <c r="E301" s="41"/>
      <c r="F301" s="51"/>
      <c r="G301" s="90"/>
      <c r="H301" s="41" t="s">
        <v>159</v>
      </c>
      <c r="I301" s="45"/>
      <c r="J301" s="49" t="s">
        <v>160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/>
      <c r="V301" s="83"/>
      <c r="W301" s="84"/>
      <c r="X301" s="82"/>
      <c r="Y301" s="83"/>
      <c r="Z301" s="1"/>
    </row>
    <row r="302" spans="1:26" ht="23.25">
      <c r="A302" s="1"/>
      <c r="B302" s="41"/>
      <c r="C302" s="41"/>
      <c r="D302" s="41"/>
      <c r="E302" s="41"/>
      <c r="F302" s="51"/>
      <c r="G302" s="90"/>
      <c r="H302" s="41"/>
      <c r="I302" s="45"/>
      <c r="J302" s="49" t="s">
        <v>161</v>
      </c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>
        <f>SUM(U303:U304)</f>
        <v>2017.7</v>
      </c>
      <c r="V302" s="83">
        <f>SUM(V303:V304)</f>
        <v>2334.3</v>
      </c>
      <c r="W302" s="84">
        <f>SUM(W303:W304)</f>
        <v>2110</v>
      </c>
      <c r="X302" s="82">
        <f>(W302/U302)*100</f>
        <v>104.57451553749317</v>
      </c>
      <c r="Y302" s="83">
        <f>(W302/V302)*100</f>
        <v>90.39112367733367</v>
      </c>
      <c r="Z302" s="1"/>
    </row>
    <row r="303" spans="1:26" ht="23.25">
      <c r="A303" s="1"/>
      <c r="B303" s="41"/>
      <c r="C303" s="41"/>
      <c r="D303" s="41"/>
      <c r="E303" s="41"/>
      <c r="F303" s="51"/>
      <c r="G303" s="90"/>
      <c r="H303" s="41"/>
      <c r="I303" s="45"/>
      <c r="J303" s="49" t="s">
        <v>45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>
        <v>2017.7</v>
      </c>
      <c r="V303" s="83">
        <v>2334.3</v>
      </c>
      <c r="W303" s="84">
        <v>2110</v>
      </c>
      <c r="X303" s="82">
        <f>(W303/U303)*100</f>
        <v>104.57451553749317</v>
      </c>
      <c r="Y303" s="83">
        <f>(W303/V303)*100</f>
        <v>90.39112367733367</v>
      </c>
      <c r="Z303" s="1"/>
    </row>
    <row r="304" spans="1:26" ht="23.25">
      <c r="A304" s="1"/>
      <c r="B304" s="41"/>
      <c r="C304" s="41"/>
      <c r="D304" s="41"/>
      <c r="E304" s="41"/>
      <c r="F304" s="51"/>
      <c r="G304" s="90"/>
      <c r="H304" s="41"/>
      <c r="I304" s="45"/>
      <c r="J304" s="49" t="s">
        <v>46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/>
      <c r="V304" s="83"/>
      <c r="W304" s="84"/>
      <c r="X304" s="82"/>
      <c r="Y304" s="83"/>
      <c r="Z304" s="1"/>
    </row>
    <row r="305" spans="1:26" ht="23.25">
      <c r="A305" s="1"/>
      <c r="B305" s="41"/>
      <c r="C305" s="41"/>
      <c r="D305" s="41"/>
      <c r="E305" s="41"/>
      <c r="F305" s="51"/>
      <c r="G305" s="90"/>
      <c r="H305" s="41" t="s">
        <v>162</v>
      </c>
      <c r="I305" s="45"/>
      <c r="J305" s="49" t="s">
        <v>163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/>
      <c r="V305" s="83"/>
      <c r="W305" s="84"/>
      <c r="X305" s="82"/>
      <c r="Y305" s="83"/>
      <c r="Z305" s="1"/>
    </row>
    <row r="306" spans="1:26" ht="23.25">
      <c r="A306" s="1"/>
      <c r="B306" s="41"/>
      <c r="C306" s="41"/>
      <c r="D306" s="41"/>
      <c r="E306" s="41"/>
      <c r="F306" s="51"/>
      <c r="G306" s="90"/>
      <c r="H306" s="41"/>
      <c r="I306" s="45"/>
      <c r="J306" s="49" t="s">
        <v>164</v>
      </c>
      <c r="K306" s="50"/>
      <c r="L306" s="43"/>
      <c r="M306" s="71"/>
      <c r="N306" s="72"/>
      <c r="O306" s="73"/>
      <c r="P306" s="71"/>
      <c r="Q306" s="79"/>
      <c r="R306" s="80"/>
      <c r="S306" s="79"/>
      <c r="T306" s="81"/>
      <c r="U306" s="82">
        <f>SUM(U307:U308)</f>
        <v>509.9</v>
      </c>
      <c r="V306" s="83">
        <f>SUM(V307:V308)</f>
        <v>629.4</v>
      </c>
      <c r="W306" s="84">
        <f>SUM(W307:W308)</f>
        <v>568.5</v>
      </c>
      <c r="X306" s="82">
        <f>(W306/U306)*100</f>
        <v>111.49244949990194</v>
      </c>
      <c r="Y306" s="83">
        <f>(W306/V306)*100</f>
        <v>90.32411820781697</v>
      </c>
      <c r="Z306" s="1"/>
    </row>
    <row r="307" spans="1:26" ht="23.25">
      <c r="A307" s="1"/>
      <c r="B307" s="41"/>
      <c r="C307" s="41"/>
      <c r="D307" s="41"/>
      <c r="E307" s="41"/>
      <c r="F307" s="51"/>
      <c r="G307" s="90"/>
      <c r="H307" s="41"/>
      <c r="I307" s="45"/>
      <c r="J307" s="49" t="s">
        <v>45</v>
      </c>
      <c r="K307" s="50"/>
      <c r="L307" s="43"/>
      <c r="M307" s="71"/>
      <c r="N307" s="72"/>
      <c r="O307" s="73"/>
      <c r="P307" s="71"/>
      <c r="Q307" s="79"/>
      <c r="R307" s="80"/>
      <c r="S307" s="79"/>
      <c r="T307" s="81"/>
      <c r="U307" s="82">
        <v>509.9</v>
      </c>
      <c r="V307" s="83">
        <v>629.4</v>
      </c>
      <c r="W307" s="84">
        <v>568.5</v>
      </c>
      <c r="X307" s="82">
        <f>(W307/U307)*100</f>
        <v>111.49244949990194</v>
      </c>
      <c r="Y307" s="83">
        <f>(W307/V307)*100</f>
        <v>90.32411820781697</v>
      </c>
      <c r="Z307" s="1"/>
    </row>
    <row r="308" spans="1:26" ht="23.25">
      <c r="A308" s="1"/>
      <c r="B308" s="41"/>
      <c r="C308" s="41"/>
      <c r="D308" s="41"/>
      <c r="E308" s="41"/>
      <c r="F308" s="51"/>
      <c r="G308" s="90"/>
      <c r="H308" s="41"/>
      <c r="I308" s="45"/>
      <c r="J308" s="49" t="s">
        <v>46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/>
      <c r="V308" s="83"/>
      <c r="W308" s="84"/>
      <c r="X308" s="82"/>
      <c r="Y308" s="83"/>
      <c r="Z308" s="1"/>
    </row>
    <row r="309" spans="1:26" ht="23.25">
      <c r="A309" s="1"/>
      <c r="B309" s="41"/>
      <c r="C309" s="41"/>
      <c r="D309" s="41"/>
      <c r="E309" s="41"/>
      <c r="F309" s="51"/>
      <c r="G309" s="90"/>
      <c r="H309" s="41" t="s">
        <v>165</v>
      </c>
      <c r="I309" s="45"/>
      <c r="J309" s="49" t="s">
        <v>166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>
        <f>SUM(U310:U311)</f>
        <v>1486.5</v>
      </c>
      <c r="V309" s="83">
        <f>SUM(V310:V311)</f>
        <v>1778.6</v>
      </c>
      <c r="W309" s="84">
        <f>SUM(W310:W311)</f>
        <v>1543.3</v>
      </c>
      <c r="X309" s="82">
        <f>(W309/U309)*100</f>
        <v>103.82105617221661</v>
      </c>
      <c r="Y309" s="83">
        <f>(W309/V309)*100</f>
        <v>86.77049364668841</v>
      </c>
      <c r="Z309" s="1"/>
    </row>
    <row r="310" spans="1:26" ht="23.25">
      <c r="A310" s="1"/>
      <c r="B310" s="41"/>
      <c r="C310" s="41"/>
      <c r="D310" s="41"/>
      <c r="E310" s="41"/>
      <c r="F310" s="51"/>
      <c r="G310" s="90"/>
      <c r="H310" s="41"/>
      <c r="I310" s="45"/>
      <c r="J310" s="49" t="s">
        <v>45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>
        <v>1486.5</v>
      </c>
      <c r="V310" s="83">
        <v>1778.6</v>
      </c>
      <c r="W310" s="84">
        <v>1543.3</v>
      </c>
      <c r="X310" s="82">
        <f>(W310/U310)*100</f>
        <v>103.82105617221661</v>
      </c>
      <c r="Y310" s="83">
        <f>(W310/V310)*100</f>
        <v>86.77049364668841</v>
      </c>
      <c r="Z310" s="1"/>
    </row>
    <row r="311" spans="1:26" ht="23.25">
      <c r="A311" s="1"/>
      <c r="B311" s="41"/>
      <c r="C311" s="41"/>
      <c r="D311" s="41"/>
      <c r="E311" s="41"/>
      <c r="F311" s="51"/>
      <c r="G311" s="90"/>
      <c r="H311" s="41"/>
      <c r="I311" s="45"/>
      <c r="J311" s="49" t="s">
        <v>46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/>
      <c r="Y311" s="83"/>
      <c r="Z311" s="1"/>
    </row>
    <row r="312" spans="1:26" ht="23.25">
      <c r="A312" s="1"/>
      <c r="B312" s="41"/>
      <c r="C312" s="41"/>
      <c r="D312" s="41"/>
      <c r="E312" s="41"/>
      <c r="F312" s="51"/>
      <c r="G312" s="90"/>
      <c r="H312" s="41" t="s">
        <v>167</v>
      </c>
      <c r="I312" s="45"/>
      <c r="J312" s="49" t="s">
        <v>168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/>
      <c r="V312" s="83"/>
      <c r="W312" s="84"/>
      <c r="X312" s="82"/>
      <c r="Y312" s="83"/>
      <c r="Z312" s="1"/>
    </row>
    <row r="313" spans="1:26" ht="23.25">
      <c r="A313" s="1"/>
      <c r="B313" s="41"/>
      <c r="C313" s="41"/>
      <c r="D313" s="41"/>
      <c r="E313" s="41"/>
      <c r="F313" s="51"/>
      <c r="G313" s="90"/>
      <c r="H313" s="41"/>
      <c r="I313" s="45"/>
      <c r="J313" s="49" t="s">
        <v>169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>
        <f>SUM(U314:U325)</f>
        <v>360.8</v>
      </c>
      <c r="V313" s="83">
        <f>SUM(V314:V325)</f>
        <v>425.6</v>
      </c>
      <c r="W313" s="84">
        <f>SUM(W314:W325)</f>
        <v>375.3</v>
      </c>
      <c r="X313" s="82">
        <f>(W313/U313)*100</f>
        <v>104.0188470066519</v>
      </c>
      <c r="Y313" s="83">
        <f>(W313/V313)*100</f>
        <v>88.18139097744361</v>
      </c>
      <c r="Z313" s="1"/>
    </row>
    <row r="314" spans="1:26" ht="23.25">
      <c r="A314" s="1"/>
      <c r="B314" s="41"/>
      <c r="C314" s="41"/>
      <c r="D314" s="41"/>
      <c r="E314" s="41"/>
      <c r="F314" s="51"/>
      <c r="G314" s="90"/>
      <c r="H314" s="41"/>
      <c r="I314" s="45"/>
      <c r="J314" s="49" t="s">
        <v>45</v>
      </c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>
        <v>360.8</v>
      </c>
      <c r="V314" s="83">
        <v>425.6</v>
      </c>
      <c r="W314" s="84">
        <v>375.3</v>
      </c>
      <c r="X314" s="82">
        <f>(W314/U314)*100</f>
        <v>104.0188470066519</v>
      </c>
      <c r="Y314" s="83">
        <f>(W314/V314)*100</f>
        <v>88.18139097744361</v>
      </c>
      <c r="Z314" s="1"/>
    </row>
    <row r="315" spans="1:26" ht="23.25">
      <c r="A315" s="1"/>
      <c r="B315" s="52"/>
      <c r="C315" s="52"/>
      <c r="D315" s="52"/>
      <c r="E315" s="52"/>
      <c r="F315" s="91"/>
      <c r="G315" s="92"/>
      <c r="H315" s="52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335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30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28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33</v>
      </c>
      <c r="O319" s="63"/>
      <c r="P319" s="63"/>
      <c r="Q319" s="63"/>
      <c r="R319" s="64"/>
      <c r="S319" s="8" t="s">
        <v>21</v>
      </c>
      <c r="T319" s="8"/>
      <c r="U319" s="14" t="s">
        <v>2</v>
      </c>
      <c r="V319" s="15"/>
      <c r="W319" s="15"/>
      <c r="X319" s="15"/>
      <c r="Y319" s="16"/>
      <c r="Z319" s="1"/>
    </row>
    <row r="320" spans="1:26" ht="23.25">
      <c r="A320" s="1"/>
      <c r="B320" s="20" t="s">
        <v>29</v>
      </c>
      <c r="C320" s="21"/>
      <c r="D320" s="21"/>
      <c r="E320" s="21"/>
      <c r="F320" s="21"/>
      <c r="G320" s="21"/>
      <c r="H320" s="62"/>
      <c r="I320" s="1"/>
      <c r="J320" s="2" t="s">
        <v>4</v>
      </c>
      <c r="K320" s="18"/>
      <c r="L320" s="23" t="s">
        <v>22</v>
      </c>
      <c r="M320" s="23" t="s">
        <v>31</v>
      </c>
      <c r="N320" s="65"/>
      <c r="O320" s="17"/>
      <c r="P320" s="66"/>
      <c r="Q320" s="23" t="s">
        <v>3</v>
      </c>
      <c r="R320" s="16"/>
      <c r="S320" s="15" t="s">
        <v>23</v>
      </c>
      <c r="T320" s="15"/>
      <c r="U320" s="20" t="s">
        <v>20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24</v>
      </c>
      <c r="M321" s="31" t="s">
        <v>24</v>
      </c>
      <c r="N321" s="29" t="s">
        <v>6</v>
      </c>
      <c r="O321" s="68" t="s">
        <v>7</v>
      </c>
      <c r="P321" s="29" t="s">
        <v>8</v>
      </c>
      <c r="Q321" s="20" t="s">
        <v>41</v>
      </c>
      <c r="R321" s="22"/>
      <c r="S321" s="27" t="s">
        <v>25</v>
      </c>
      <c r="T321" s="15"/>
      <c r="U321" s="24"/>
      <c r="V321" s="25"/>
      <c r="W321" s="1"/>
      <c r="X321" s="14" t="s">
        <v>3</v>
      </c>
      <c r="Y321" s="16"/>
      <c r="Z321" s="1"/>
    </row>
    <row r="322" spans="1:26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8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26</v>
      </c>
      <c r="M322" s="29" t="s">
        <v>32</v>
      </c>
      <c r="N322" s="29"/>
      <c r="O322" s="29"/>
      <c r="P322" s="29"/>
      <c r="Q322" s="26" t="s">
        <v>34</v>
      </c>
      <c r="R322" s="30" t="s">
        <v>34</v>
      </c>
      <c r="S322" s="106" t="s">
        <v>37</v>
      </c>
      <c r="T322" s="108" t="s">
        <v>38</v>
      </c>
      <c r="U322" s="31" t="s">
        <v>6</v>
      </c>
      <c r="V322" s="29" t="s">
        <v>9</v>
      </c>
      <c r="W322" s="26" t="s">
        <v>10</v>
      </c>
      <c r="X322" s="14" t="s">
        <v>11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35</v>
      </c>
      <c r="R323" s="38" t="s">
        <v>36</v>
      </c>
      <c r="S323" s="107"/>
      <c r="T323" s="109"/>
      <c r="U323" s="32"/>
      <c r="V323" s="33"/>
      <c r="W323" s="34"/>
      <c r="X323" s="39" t="s">
        <v>39</v>
      </c>
      <c r="Y323" s="40" t="s">
        <v>40</v>
      </c>
      <c r="Z323" s="1"/>
    </row>
    <row r="324" spans="1:26" ht="23.25">
      <c r="A324" s="1"/>
      <c r="B324" s="41"/>
      <c r="C324" s="41"/>
      <c r="D324" s="41"/>
      <c r="E324" s="41"/>
      <c r="F324" s="51"/>
      <c r="G324" s="90"/>
      <c r="H324" s="41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74</v>
      </c>
      <c r="C325" s="41" t="s">
        <v>76</v>
      </c>
      <c r="D325" s="41" t="s">
        <v>47</v>
      </c>
      <c r="E325" s="41"/>
      <c r="F325" s="51" t="s">
        <v>78</v>
      </c>
      <c r="G325" s="90" t="s">
        <v>58</v>
      </c>
      <c r="H325" s="41" t="s">
        <v>167</v>
      </c>
      <c r="I325" s="45"/>
      <c r="J325" s="49" t="s">
        <v>46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/>
      <c r="V325" s="83"/>
      <c r="W325" s="84"/>
      <c r="X325" s="82"/>
      <c r="Y325" s="83"/>
      <c r="Z325" s="1"/>
    </row>
    <row r="326" spans="1:26" ht="23.25">
      <c r="A326" s="1"/>
      <c r="B326" s="41"/>
      <c r="C326" s="41"/>
      <c r="D326" s="41"/>
      <c r="E326" s="41"/>
      <c r="F326" s="51"/>
      <c r="G326" s="90"/>
      <c r="H326" s="41" t="s">
        <v>170</v>
      </c>
      <c r="I326" s="45"/>
      <c r="J326" s="49" t="s">
        <v>171</v>
      </c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/>
      <c r="V326" s="83"/>
      <c r="W326" s="84"/>
      <c r="X326" s="82"/>
      <c r="Y326" s="83"/>
      <c r="Z326" s="1"/>
    </row>
    <row r="327" spans="1:26" ht="23.25">
      <c r="A327" s="1"/>
      <c r="B327" s="41"/>
      <c r="C327" s="41"/>
      <c r="D327" s="41"/>
      <c r="E327" s="41"/>
      <c r="F327" s="51"/>
      <c r="G327" s="90"/>
      <c r="H327" s="41"/>
      <c r="I327" s="45"/>
      <c r="J327" s="49" t="s">
        <v>172</v>
      </c>
      <c r="K327" s="50"/>
      <c r="L327" s="43"/>
      <c r="M327" s="71"/>
      <c r="N327" s="72"/>
      <c r="O327" s="73"/>
      <c r="P327" s="71"/>
      <c r="Q327" s="79"/>
      <c r="R327" s="80"/>
      <c r="S327" s="79"/>
      <c r="T327" s="81"/>
      <c r="U327" s="82">
        <f>SUM(U328:U329)</f>
        <v>2102.2</v>
      </c>
      <c r="V327" s="83">
        <f>SUM(V328:V329)</f>
        <v>2522.3</v>
      </c>
      <c r="W327" s="84">
        <f>SUM(W328:W329)</f>
        <v>2343.8</v>
      </c>
      <c r="X327" s="82">
        <f>(W327/U327)*100</f>
        <v>111.49272191037963</v>
      </c>
      <c r="Y327" s="83">
        <f>(W327/V327)*100</f>
        <v>92.92312571859017</v>
      </c>
      <c r="Z327" s="1"/>
    </row>
    <row r="328" spans="1:26" ht="23.25">
      <c r="A328" s="1"/>
      <c r="B328" s="41"/>
      <c r="C328" s="41"/>
      <c r="D328" s="41"/>
      <c r="E328" s="41"/>
      <c r="F328" s="51"/>
      <c r="G328" s="90"/>
      <c r="H328" s="41"/>
      <c r="I328" s="45"/>
      <c r="J328" s="49" t="s">
        <v>45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v>2102.2</v>
      </c>
      <c r="V328" s="83">
        <v>2522.3</v>
      </c>
      <c r="W328" s="84">
        <v>2343.8</v>
      </c>
      <c r="X328" s="82">
        <f>(W328/U328)*100</f>
        <v>111.49272191037963</v>
      </c>
      <c r="Y328" s="83">
        <f>(W328/V328)*100</f>
        <v>92.92312571859017</v>
      </c>
      <c r="Z328" s="1"/>
    </row>
    <row r="329" spans="1:26" ht="23.25">
      <c r="A329" s="1"/>
      <c r="B329" s="41"/>
      <c r="C329" s="41"/>
      <c r="D329" s="41"/>
      <c r="E329" s="41"/>
      <c r="F329" s="51"/>
      <c r="G329" s="90"/>
      <c r="H329" s="41"/>
      <c r="I329" s="45"/>
      <c r="J329" s="49" t="s">
        <v>46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/>
      <c r="V329" s="83"/>
      <c r="W329" s="84"/>
      <c r="X329" s="82"/>
      <c r="Y329" s="83"/>
      <c r="Z329" s="1"/>
    </row>
    <row r="330" spans="1:26" ht="23.25">
      <c r="A330" s="1"/>
      <c r="B330" s="41"/>
      <c r="C330" s="41"/>
      <c r="D330" s="41"/>
      <c r="E330" s="41"/>
      <c r="F330" s="51"/>
      <c r="G330" s="90"/>
      <c r="H330" s="41" t="s">
        <v>173</v>
      </c>
      <c r="I330" s="45"/>
      <c r="J330" s="49" t="s">
        <v>174</v>
      </c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>
        <f>SUM(U331:U332)</f>
        <v>1342.7</v>
      </c>
      <c r="V330" s="83">
        <f>SUM(V331:V332)</f>
        <v>1610.8</v>
      </c>
      <c r="W330" s="84">
        <f>SUM(W331:W332)</f>
        <v>1400.6</v>
      </c>
      <c r="X330" s="82">
        <f>(W330/U330)*100</f>
        <v>104.31220674759811</v>
      </c>
      <c r="Y330" s="83">
        <f>(W330/V330)*100</f>
        <v>86.9505835609635</v>
      </c>
      <c r="Z330" s="1"/>
    </row>
    <row r="331" spans="1:26" ht="23.25">
      <c r="A331" s="1"/>
      <c r="B331" s="41"/>
      <c r="C331" s="41"/>
      <c r="D331" s="41"/>
      <c r="E331" s="41"/>
      <c r="F331" s="51"/>
      <c r="G331" s="90"/>
      <c r="H331" s="41"/>
      <c r="I331" s="45"/>
      <c r="J331" s="49" t="s">
        <v>45</v>
      </c>
      <c r="K331" s="50"/>
      <c r="L331" s="43"/>
      <c r="M331" s="71"/>
      <c r="N331" s="72"/>
      <c r="O331" s="73"/>
      <c r="P331" s="71"/>
      <c r="Q331" s="79"/>
      <c r="R331" s="80"/>
      <c r="S331" s="79"/>
      <c r="T331" s="81"/>
      <c r="U331" s="82">
        <v>1342.7</v>
      </c>
      <c r="V331" s="83">
        <v>1610.8</v>
      </c>
      <c r="W331" s="84">
        <v>1400.6</v>
      </c>
      <c r="X331" s="82">
        <f>(W331/U331)*100</f>
        <v>104.31220674759811</v>
      </c>
      <c r="Y331" s="83">
        <f>(W331/V331)*100</f>
        <v>86.9505835609635</v>
      </c>
      <c r="Z331" s="1"/>
    </row>
    <row r="332" spans="1:26" ht="23.25">
      <c r="A332" s="1"/>
      <c r="B332" s="41"/>
      <c r="C332" s="41"/>
      <c r="D332" s="41"/>
      <c r="E332" s="41"/>
      <c r="F332" s="51"/>
      <c r="G332" s="90"/>
      <c r="H332" s="41"/>
      <c r="I332" s="45"/>
      <c r="J332" s="49" t="s">
        <v>46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/>
      <c r="V332" s="83"/>
      <c r="W332" s="84"/>
      <c r="X332" s="82"/>
      <c r="Y332" s="83"/>
      <c r="Z332" s="1"/>
    </row>
    <row r="333" spans="1:26" ht="23.25">
      <c r="A333" s="1"/>
      <c r="B333" s="41"/>
      <c r="C333" s="41"/>
      <c r="D333" s="41"/>
      <c r="E333" s="41"/>
      <c r="F333" s="51"/>
      <c r="G333" s="90"/>
      <c r="H333" s="41" t="s">
        <v>175</v>
      </c>
      <c r="I333" s="45"/>
      <c r="J333" s="49" t="s">
        <v>176</v>
      </c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/>
      <c r="V333" s="83"/>
      <c r="W333" s="84"/>
      <c r="X333" s="82"/>
      <c r="Y333" s="83"/>
      <c r="Z333" s="1"/>
    </row>
    <row r="334" spans="1:26" ht="23.25">
      <c r="A334" s="1"/>
      <c r="B334" s="41"/>
      <c r="C334" s="41"/>
      <c r="D334" s="41"/>
      <c r="E334" s="41"/>
      <c r="F334" s="51"/>
      <c r="G334" s="90"/>
      <c r="H334" s="41"/>
      <c r="I334" s="45"/>
      <c r="J334" s="49" t="s">
        <v>177</v>
      </c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>
        <f>SUM(U335:U336)</f>
        <v>1610.7</v>
      </c>
      <c r="V334" s="83">
        <f>SUM(V335:V336)</f>
        <v>1907.7</v>
      </c>
      <c r="W334" s="84">
        <f>SUM(W335:W336)</f>
        <v>1713.5</v>
      </c>
      <c r="X334" s="82">
        <f>(W334/U334)*100</f>
        <v>106.38231824672502</v>
      </c>
      <c r="Y334" s="83">
        <f>(W334/V334)*100</f>
        <v>89.82020233789379</v>
      </c>
      <c r="Z334" s="1"/>
    </row>
    <row r="335" spans="1:26" ht="23.25">
      <c r="A335" s="1"/>
      <c r="B335" s="41"/>
      <c r="C335" s="41"/>
      <c r="D335" s="41"/>
      <c r="E335" s="41"/>
      <c r="F335" s="51"/>
      <c r="G335" s="90"/>
      <c r="H335" s="41"/>
      <c r="I335" s="45"/>
      <c r="J335" s="49" t="s">
        <v>45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>
        <v>1610.7</v>
      </c>
      <c r="V335" s="83">
        <v>1907.7</v>
      </c>
      <c r="W335" s="84">
        <v>1713.5</v>
      </c>
      <c r="X335" s="82">
        <f>(W335/U335)*100</f>
        <v>106.38231824672502</v>
      </c>
      <c r="Y335" s="83">
        <f>(W335/V335)*100</f>
        <v>89.82020233789379</v>
      </c>
      <c r="Z335" s="1"/>
    </row>
    <row r="336" spans="1:26" ht="23.25">
      <c r="A336" s="1"/>
      <c r="B336" s="41"/>
      <c r="C336" s="41"/>
      <c r="D336" s="41"/>
      <c r="E336" s="41"/>
      <c r="F336" s="51"/>
      <c r="G336" s="90"/>
      <c r="H336" s="41"/>
      <c r="I336" s="45"/>
      <c r="J336" s="49" t="s">
        <v>46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/>
      <c r="V336" s="83"/>
      <c r="W336" s="84"/>
      <c r="X336" s="82"/>
      <c r="Y336" s="83"/>
      <c r="Z336" s="1"/>
    </row>
    <row r="337" spans="1:26" ht="23.25">
      <c r="A337" s="1"/>
      <c r="B337" s="41"/>
      <c r="C337" s="41"/>
      <c r="D337" s="41"/>
      <c r="E337" s="41"/>
      <c r="F337" s="51"/>
      <c r="G337" s="90"/>
      <c r="H337" s="41" t="s">
        <v>178</v>
      </c>
      <c r="I337" s="45"/>
      <c r="J337" s="49" t="s">
        <v>179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f>SUM(U338:U339)</f>
        <v>258.6</v>
      </c>
      <c r="V337" s="83">
        <f>SUM(V338:V339)</f>
        <v>311.1</v>
      </c>
      <c r="W337" s="84">
        <f>SUM(W338:W339)</f>
        <v>310.5</v>
      </c>
      <c r="X337" s="82">
        <f>(W337/U337)*100</f>
        <v>120.06960556844545</v>
      </c>
      <c r="Y337" s="83">
        <f>(W337/V337)*100</f>
        <v>99.80713596914174</v>
      </c>
      <c r="Z337" s="1"/>
    </row>
    <row r="338" spans="1:26" ht="23.25">
      <c r="A338" s="1"/>
      <c r="B338" s="41"/>
      <c r="C338" s="41"/>
      <c r="D338" s="41"/>
      <c r="E338" s="41"/>
      <c r="F338" s="51"/>
      <c r="G338" s="90"/>
      <c r="H338" s="41"/>
      <c r="I338" s="45"/>
      <c r="J338" s="49" t="s">
        <v>45</v>
      </c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>
        <v>258.6</v>
      </c>
      <c r="V338" s="83">
        <v>311.1</v>
      </c>
      <c r="W338" s="84">
        <v>310.5</v>
      </c>
      <c r="X338" s="82">
        <f>(W338/U338)*100</f>
        <v>120.06960556844545</v>
      </c>
      <c r="Y338" s="83">
        <f>(W338/V338)*100</f>
        <v>99.80713596914174</v>
      </c>
      <c r="Z338" s="1"/>
    </row>
    <row r="339" spans="1:26" ht="23.25">
      <c r="A339" s="1"/>
      <c r="B339" s="41"/>
      <c r="C339" s="41"/>
      <c r="D339" s="41"/>
      <c r="E339" s="41"/>
      <c r="F339" s="51"/>
      <c r="G339" s="90"/>
      <c r="H339" s="41"/>
      <c r="I339" s="45"/>
      <c r="J339" s="49" t="s">
        <v>46</v>
      </c>
      <c r="K339" s="50"/>
      <c r="L339" s="43"/>
      <c r="M339" s="71"/>
      <c r="N339" s="72"/>
      <c r="O339" s="73"/>
      <c r="P339" s="71"/>
      <c r="Q339" s="79"/>
      <c r="R339" s="80"/>
      <c r="S339" s="79"/>
      <c r="T339" s="81"/>
      <c r="U339" s="82"/>
      <c r="V339" s="83"/>
      <c r="W339" s="84"/>
      <c r="X339" s="82"/>
      <c r="Y339" s="83"/>
      <c r="Z339" s="1"/>
    </row>
    <row r="340" spans="1:26" ht="23.25">
      <c r="A340" s="1"/>
      <c r="B340" s="41"/>
      <c r="C340" s="41"/>
      <c r="D340" s="41"/>
      <c r="E340" s="41"/>
      <c r="F340" s="51"/>
      <c r="G340" s="90"/>
      <c r="H340" s="41" t="s">
        <v>180</v>
      </c>
      <c r="I340" s="45"/>
      <c r="J340" s="49" t="s">
        <v>181</v>
      </c>
      <c r="K340" s="50"/>
      <c r="L340" s="43"/>
      <c r="M340" s="71"/>
      <c r="N340" s="72"/>
      <c r="O340" s="73"/>
      <c r="P340" s="71"/>
      <c r="Q340" s="79"/>
      <c r="R340" s="80"/>
      <c r="S340" s="79"/>
      <c r="T340" s="81"/>
      <c r="U340" s="82">
        <f>SUM(U341:U342)</f>
        <v>291.7</v>
      </c>
      <c r="V340" s="83">
        <f>SUM(V341:V342)</f>
        <v>348.6</v>
      </c>
      <c r="W340" s="84">
        <f>SUM(W341:W342)</f>
        <v>299.7</v>
      </c>
      <c r="X340" s="82">
        <f>(W340/U340)*100</f>
        <v>102.74254370929037</v>
      </c>
      <c r="Y340" s="83">
        <f>(W340/V340)*100</f>
        <v>85.97246127366608</v>
      </c>
      <c r="Z340" s="1"/>
    </row>
    <row r="341" spans="1:26" ht="23.25">
      <c r="A341" s="1"/>
      <c r="B341" s="41"/>
      <c r="C341" s="41"/>
      <c r="D341" s="41"/>
      <c r="E341" s="41"/>
      <c r="F341" s="51"/>
      <c r="G341" s="90"/>
      <c r="H341" s="41"/>
      <c r="I341" s="45"/>
      <c r="J341" s="49" t="s">
        <v>45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>
        <v>291.7</v>
      </c>
      <c r="V341" s="83">
        <v>348.6</v>
      </c>
      <c r="W341" s="84">
        <v>299.7</v>
      </c>
      <c r="X341" s="82">
        <f>(W341/U341)*100</f>
        <v>102.74254370929037</v>
      </c>
      <c r="Y341" s="83">
        <f>(W341/V341)*100</f>
        <v>85.97246127366608</v>
      </c>
      <c r="Z341" s="1"/>
    </row>
    <row r="342" spans="1:26" ht="23.25">
      <c r="A342" s="1"/>
      <c r="B342" s="41"/>
      <c r="C342" s="41"/>
      <c r="D342" s="41"/>
      <c r="E342" s="41"/>
      <c r="F342" s="51"/>
      <c r="G342" s="90"/>
      <c r="H342" s="41"/>
      <c r="I342" s="45"/>
      <c r="J342" s="49" t="s">
        <v>46</v>
      </c>
      <c r="K342" s="50"/>
      <c r="L342" s="43"/>
      <c r="M342" s="71"/>
      <c r="N342" s="72"/>
      <c r="O342" s="73"/>
      <c r="P342" s="71"/>
      <c r="Q342" s="79"/>
      <c r="R342" s="80"/>
      <c r="S342" s="79"/>
      <c r="T342" s="81"/>
      <c r="U342" s="82"/>
      <c r="V342" s="83"/>
      <c r="W342" s="84"/>
      <c r="X342" s="82"/>
      <c r="Y342" s="83"/>
      <c r="Z342" s="1"/>
    </row>
    <row r="343" spans="1:26" ht="23.25">
      <c r="A343" s="1"/>
      <c r="B343" s="41"/>
      <c r="C343" s="41"/>
      <c r="D343" s="41"/>
      <c r="E343" s="41"/>
      <c r="F343" s="51"/>
      <c r="G343" s="90"/>
      <c r="H343" s="41" t="s">
        <v>182</v>
      </c>
      <c r="I343" s="45"/>
      <c r="J343" s="49" t="s">
        <v>183</v>
      </c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>
        <f>SUM(U344:U345)</f>
        <v>220.4</v>
      </c>
      <c r="V343" s="83">
        <f>SUM(V344:V345)</f>
        <v>264.7</v>
      </c>
      <c r="W343" s="84">
        <f>SUM(W344:W345)</f>
        <v>237.8</v>
      </c>
      <c r="X343" s="82">
        <f>(W343/U343)*100</f>
        <v>107.89473684210526</v>
      </c>
      <c r="Y343" s="83">
        <f>(W343/V343)*100</f>
        <v>89.8375519455988</v>
      </c>
      <c r="Z343" s="1"/>
    </row>
    <row r="344" spans="1:26" ht="23.25">
      <c r="A344" s="1"/>
      <c r="B344" s="41"/>
      <c r="C344" s="41"/>
      <c r="D344" s="41"/>
      <c r="E344" s="41"/>
      <c r="F344" s="51"/>
      <c r="G344" s="90"/>
      <c r="H344" s="41"/>
      <c r="I344" s="45"/>
      <c r="J344" s="49" t="s">
        <v>45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>
        <v>220.4</v>
      </c>
      <c r="V344" s="83">
        <v>264.7</v>
      </c>
      <c r="W344" s="84">
        <v>237.8</v>
      </c>
      <c r="X344" s="82">
        <f>(W344/U344)*100</f>
        <v>107.89473684210526</v>
      </c>
      <c r="Y344" s="83">
        <f>(W344/V344)*100</f>
        <v>89.8375519455988</v>
      </c>
      <c r="Z344" s="1"/>
    </row>
    <row r="345" spans="1:26" ht="23.25">
      <c r="A345" s="1"/>
      <c r="B345" s="41"/>
      <c r="C345" s="41"/>
      <c r="D345" s="41"/>
      <c r="E345" s="41"/>
      <c r="F345" s="51"/>
      <c r="G345" s="90"/>
      <c r="H345" s="41"/>
      <c r="I345" s="45"/>
      <c r="J345" s="49" t="s">
        <v>46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/>
      <c r="V345" s="83"/>
      <c r="W345" s="84"/>
      <c r="X345" s="82"/>
      <c r="Y345" s="83"/>
      <c r="Z345" s="1"/>
    </row>
    <row r="346" spans="1:26" ht="23.25">
      <c r="A346" s="1"/>
      <c r="B346" s="41"/>
      <c r="C346" s="41"/>
      <c r="D346" s="41"/>
      <c r="E346" s="41"/>
      <c r="F346" s="51"/>
      <c r="G346" s="90"/>
      <c r="H346" s="41" t="s">
        <v>184</v>
      </c>
      <c r="I346" s="45"/>
      <c r="J346" s="49" t="s">
        <v>185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/>
      <c r="V346" s="83"/>
      <c r="W346" s="84"/>
      <c r="X346" s="82"/>
      <c r="Y346" s="83"/>
      <c r="Z346" s="1"/>
    </row>
    <row r="347" spans="1:26" ht="23.25">
      <c r="A347" s="1"/>
      <c r="B347" s="41"/>
      <c r="C347" s="41"/>
      <c r="D347" s="41"/>
      <c r="E347" s="41"/>
      <c r="F347" s="51"/>
      <c r="G347" s="90"/>
      <c r="H347" s="41"/>
      <c r="I347" s="45"/>
      <c r="J347" s="49" t="s">
        <v>186</v>
      </c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>
        <f>SUM(U348:U349)</f>
        <v>1056.9</v>
      </c>
      <c r="V347" s="83">
        <f>SUM(V348:V349)</f>
        <v>1240.2</v>
      </c>
      <c r="W347" s="84">
        <f>SUM(W348:W349)</f>
        <v>1158.4</v>
      </c>
      <c r="X347" s="82">
        <f>(W347/U347)*100</f>
        <v>109.60355757403728</v>
      </c>
      <c r="Y347" s="83">
        <f>(W347/V347)*100</f>
        <v>93.40428963070472</v>
      </c>
      <c r="Z347" s="1"/>
    </row>
    <row r="348" spans="1:26" ht="23.25">
      <c r="A348" s="1"/>
      <c r="B348" s="41"/>
      <c r="C348" s="41"/>
      <c r="D348" s="41"/>
      <c r="E348" s="41"/>
      <c r="F348" s="51"/>
      <c r="G348" s="90"/>
      <c r="H348" s="41"/>
      <c r="I348" s="45"/>
      <c r="J348" s="49" t="s">
        <v>45</v>
      </c>
      <c r="K348" s="50"/>
      <c r="L348" s="43"/>
      <c r="M348" s="71"/>
      <c r="N348" s="72"/>
      <c r="O348" s="73"/>
      <c r="P348" s="71"/>
      <c r="Q348" s="79"/>
      <c r="R348" s="80"/>
      <c r="S348" s="79"/>
      <c r="T348" s="81"/>
      <c r="U348" s="82">
        <v>1056.9</v>
      </c>
      <c r="V348" s="83">
        <v>1240.2</v>
      </c>
      <c r="W348" s="84">
        <v>1158.4</v>
      </c>
      <c r="X348" s="82">
        <f>(W348/U348)*100</f>
        <v>109.60355757403728</v>
      </c>
      <c r="Y348" s="83">
        <f>(W348/V348)*100</f>
        <v>93.40428963070472</v>
      </c>
      <c r="Z348" s="1"/>
    </row>
    <row r="349" spans="1:26" ht="23.25">
      <c r="A349" s="1"/>
      <c r="B349" s="41"/>
      <c r="C349" s="41"/>
      <c r="D349" s="41"/>
      <c r="E349" s="41"/>
      <c r="F349" s="51"/>
      <c r="G349" s="90"/>
      <c r="H349" s="41"/>
      <c r="I349" s="45"/>
      <c r="J349" s="49" t="s">
        <v>46</v>
      </c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/>
      <c r="V349" s="83"/>
      <c r="W349" s="84"/>
      <c r="X349" s="82"/>
      <c r="Y349" s="83"/>
      <c r="Z349" s="1"/>
    </row>
    <row r="350" spans="1:26" ht="23.25">
      <c r="A350" s="1"/>
      <c r="B350" s="41"/>
      <c r="C350" s="41"/>
      <c r="D350" s="41"/>
      <c r="E350" s="41"/>
      <c r="F350" s="51"/>
      <c r="G350" s="90"/>
      <c r="H350" s="41" t="s">
        <v>187</v>
      </c>
      <c r="I350" s="45"/>
      <c r="J350" s="49" t="s">
        <v>188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>
        <f>SUM(U351:U352)</f>
        <v>197.2</v>
      </c>
      <c r="V350" s="83">
        <f>SUM(V351:V352)</f>
        <v>235.8</v>
      </c>
      <c r="W350" s="84">
        <f>SUM(W351:W352)</f>
        <v>231.3</v>
      </c>
      <c r="X350" s="82">
        <f>(W350/U350)*100</f>
        <v>117.2920892494929</v>
      </c>
      <c r="Y350" s="83">
        <f>(W350/V350)*100</f>
        <v>98.09160305343512</v>
      </c>
      <c r="Z350" s="1"/>
    </row>
    <row r="351" spans="1:26" ht="23.25">
      <c r="A351" s="1"/>
      <c r="B351" s="41"/>
      <c r="C351" s="41"/>
      <c r="D351" s="41"/>
      <c r="E351" s="41"/>
      <c r="F351" s="51"/>
      <c r="G351" s="90"/>
      <c r="H351" s="41"/>
      <c r="I351" s="45"/>
      <c r="J351" s="49" t="s">
        <v>45</v>
      </c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>
        <v>197.2</v>
      </c>
      <c r="V351" s="83">
        <v>235.8</v>
      </c>
      <c r="W351" s="84">
        <v>231.3</v>
      </c>
      <c r="X351" s="82">
        <f>(W351/U351)*100</f>
        <v>117.2920892494929</v>
      </c>
      <c r="Y351" s="83">
        <f>(W351/V351)*100</f>
        <v>98.09160305343512</v>
      </c>
      <c r="Z351" s="1"/>
    </row>
    <row r="352" spans="1:26" ht="23.25">
      <c r="A352" s="1"/>
      <c r="B352" s="41"/>
      <c r="C352" s="41"/>
      <c r="D352" s="41"/>
      <c r="E352" s="41"/>
      <c r="F352" s="51"/>
      <c r="G352" s="90"/>
      <c r="H352" s="41"/>
      <c r="I352" s="45"/>
      <c r="J352" s="49" t="s">
        <v>46</v>
      </c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/>
      <c r="V352" s="83"/>
      <c r="W352" s="84"/>
      <c r="X352" s="82"/>
      <c r="Y352" s="83"/>
      <c r="Z352" s="1"/>
    </row>
    <row r="353" spans="1:26" ht="23.25">
      <c r="A353" s="1"/>
      <c r="B353" s="41"/>
      <c r="C353" s="41"/>
      <c r="D353" s="41"/>
      <c r="E353" s="41"/>
      <c r="F353" s="51"/>
      <c r="G353" s="90"/>
      <c r="H353" s="41" t="s">
        <v>189</v>
      </c>
      <c r="I353" s="45"/>
      <c r="J353" s="49" t="s">
        <v>190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/>
      <c r="V353" s="83"/>
      <c r="W353" s="84"/>
      <c r="X353" s="82"/>
      <c r="Y353" s="83"/>
      <c r="Z353" s="1"/>
    </row>
    <row r="354" spans="1:26" ht="23.25">
      <c r="A354" s="1"/>
      <c r="B354" s="41"/>
      <c r="C354" s="41"/>
      <c r="D354" s="41"/>
      <c r="E354" s="41"/>
      <c r="F354" s="51"/>
      <c r="G354" s="90"/>
      <c r="H354" s="41"/>
      <c r="I354" s="45"/>
      <c r="J354" s="49" t="s">
        <v>191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>
        <f>SUM(U355:U356)</f>
        <v>2413.2</v>
      </c>
      <c r="V354" s="83">
        <f>SUM(V355:V356)</f>
        <v>2877.4</v>
      </c>
      <c r="W354" s="84">
        <f>SUM(W355:W356)</f>
        <v>2566.5</v>
      </c>
      <c r="X354" s="82">
        <f>(W354/U354)*100</f>
        <v>106.35256091496768</v>
      </c>
      <c r="Y354" s="83">
        <f>(W354/V354)*100</f>
        <v>89.19510669354278</v>
      </c>
      <c r="Z354" s="1"/>
    </row>
    <row r="355" spans="1:26" ht="23.25">
      <c r="A355" s="1"/>
      <c r="B355" s="41"/>
      <c r="C355" s="41"/>
      <c r="D355" s="41"/>
      <c r="E355" s="41"/>
      <c r="F355" s="51"/>
      <c r="G355" s="90"/>
      <c r="H355" s="41"/>
      <c r="I355" s="45"/>
      <c r="J355" s="49" t="s">
        <v>45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>
        <v>2413.2</v>
      </c>
      <c r="V355" s="83">
        <v>2877.4</v>
      </c>
      <c r="W355" s="84">
        <v>2566.5</v>
      </c>
      <c r="X355" s="82">
        <f>(W355/U355)*100</f>
        <v>106.35256091496768</v>
      </c>
      <c r="Y355" s="83">
        <f>(W355/V355)*100</f>
        <v>89.19510669354278</v>
      </c>
      <c r="Z355" s="1"/>
    </row>
    <row r="356" spans="1:26" ht="23.25">
      <c r="A356" s="1"/>
      <c r="B356" s="41"/>
      <c r="C356" s="41"/>
      <c r="D356" s="41"/>
      <c r="E356" s="41"/>
      <c r="F356" s="51"/>
      <c r="G356" s="90"/>
      <c r="H356" s="41"/>
      <c r="I356" s="45"/>
      <c r="J356" s="49" t="s">
        <v>46</v>
      </c>
      <c r="K356" s="50"/>
      <c r="L356" s="43"/>
      <c r="M356" s="71"/>
      <c r="N356" s="72"/>
      <c r="O356" s="73"/>
      <c r="P356" s="71"/>
      <c r="Q356" s="79"/>
      <c r="R356" s="80"/>
      <c r="S356" s="79"/>
      <c r="T356" s="81"/>
      <c r="U356" s="82"/>
      <c r="V356" s="83"/>
      <c r="W356" s="84"/>
      <c r="X356" s="82"/>
      <c r="Y356" s="83"/>
      <c r="Z356" s="1"/>
    </row>
    <row r="357" spans="1:26" ht="23.25">
      <c r="A357" s="1"/>
      <c r="B357" s="41"/>
      <c r="C357" s="41"/>
      <c r="D357" s="41"/>
      <c r="E357" s="41"/>
      <c r="F357" s="51"/>
      <c r="G357" s="90"/>
      <c r="H357" s="41" t="s">
        <v>192</v>
      </c>
      <c r="I357" s="45"/>
      <c r="J357" s="49" t="s">
        <v>193</v>
      </c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/>
      <c r="V357" s="83"/>
      <c r="W357" s="84"/>
      <c r="X357" s="82"/>
      <c r="Y357" s="83"/>
      <c r="Z357" s="1"/>
    </row>
    <row r="358" spans="1:26" ht="23.25">
      <c r="A358" s="1"/>
      <c r="B358" s="41"/>
      <c r="C358" s="41"/>
      <c r="D358" s="41"/>
      <c r="E358" s="41"/>
      <c r="F358" s="51"/>
      <c r="G358" s="90"/>
      <c r="H358" s="41"/>
      <c r="I358" s="45"/>
      <c r="J358" s="49" t="s">
        <v>194</v>
      </c>
      <c r="K358" s="50"/>
      <c r="L358" s="43"/>
      <c r="M358" s="71"/>
      <c r="N358" s="72"/>
      <c r="O358" s="73"/>
      <c r="P358" s="71"/>
      <c r="Q358" s="79"/>
      <c r="R358" s="80"/>
      <c r="S358" s="79"/>
      <c r="T358" s="81"/>
      <c r="U358" s="82">
        <f>SUM(U359:U370)</f>
        <v>612.6</v>
      </c>
      <c r="V358" s="83">
        <f>SUM(V359:V370)</f>
        <v>727</v>
      </c>
      <c r="W358" s="84">
        <f>SUM(W359:W370)</f>
        <v>679.4</v>
      </c>
      <c r="X358" s="82">
        <f>(W358/U358)*100</f>
        <v>110.90434214822069</v>
      </c>
      <c r="Y358" s="83">
        <f>(W358/V358)*100</f>
        <v>93.4525447042641</v>
      </c>
      <c r="Z358" s="1"/>
    </row>
    <row r="359" spans="1:26" ht="23.25">
      <c r="A359" s="1"/>
      <c r="B359" s="41"/>
      <c r="C359" s="41"/>
      <c r="D359" s="41"/>
      <c r="E359" s="41"/>
      <c r="F359" s="51"/>
      <c r="G359" s="90"/>
      <c r="H359" s="41"/>
      <c r="I359" s="45"/>
      <c r="J359" s="49" t="s">
        <v>45</v>
      </c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>
        <v>612.6</v>
      </c>
      <c r="V359" s="83">
        <v>727</v>
      </c>
      <c r="W359" s="84">
        <v>679.4</v>
      </c>
      <c r="X359" s="82">
        <f>(W359/U359)*100</f>
        <v>110.90434214822069</v>
      </c>
      <c r="Y359" s="83">
        <f>(W359/V359)*100</f>
        <v>93.4525447042641</v>
      </c>
      <c r="Z359" s="1"/>
    </row>
    <row r="360" spans="1:26" ht="23.25">
      <c r="A360" s="1"/>
      <c r="B360" s="52"/>
      <c r="C360" s="52"/>
      <c r="D360" s="52"/>
      <c r="E360" s="52"/>
      <c r="F360" s="91"/>
      <c r="G360" s="92"/>
      <c r="H360" s="52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336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30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28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33</v>
      </c>
      <c r="O364" s="63"/>
      <c r="P364" s="63"/>
      <c r="Q364" s="63"/>
      <c r="R364" s="64"/>
      <c r="S364" s="8" t="s">
        <v>21</v>
      </c>
      <c r="T364" s="8"/>
      <c r="U364" s="14" t="s">
        <v>2</v>
      </c>
      <c r="V364" s="15"/>
      <c r="W364" s="15"/>
      <c r="X364" s="15"/>
      <c r="Y364" s="16"/>
      <c r="Z364" s="1"/>
    </row>
    <row r="365" spans="1:26" ht="23.25">
      <c r="A365" s="1"/>
      <c r="B365" s="20" t="s">
        <v>29</v>
      </c>
      <c r="C365" s="21"/>
      <c r="D365" s="21"/>
      <c r="E365" s="21"/>
      <c r="F365" s="21"/>
      <c r="G365" s="21"/>
      <c r="H365" s="62"/>
      <c r="I365" s="1"/>
      <c r="J365" s="2" t="s">
        <v>4</v>
      </c>
      <c r="K365" s="18"/>
      <c r="L365" s="23" t="s">
        <v>22</v>
      </c>
      <c r="M365" s="23" t="s">
        <v>31</v>
      </c>
      <c r="N365" s="65"/>
      <c r="O365" s="17"/>
      <c r="P365" s="66"/>
      <c r="Q365" s="23" t="s">
        <v>3</v>
      </c>
      <c r="R365" s="16"/>
      <c r="S365" s="15" t="s">
        <v>23</v>
      </c>
      <c r="T365" s="15"/>
      <c r="U365" s="20" t="s">
        <v>20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24</v>
      </c>
      <c r="M366" s="31" t="s">
        <v>24</v>
      </c>
      <c r="N366" s="29" t="s">
        <v>6</v>
      </c>
      <c r="O366" s="68" t="s">
        <v>7</v>
      </c>
      <c r="P366" s="29" t="s">
        <v>8</v>
      </c>
      <c r="Q366" s="20" t="s">
        <v>41</v>
      </c>
      <c r="R366" s="22"/>
      <c r="S366" s="27" t="s">
        <v>25</v>
      </c>
      <c r="T366" s="15"/>
      <c r="U366" s="24"/>
      <c r="V366" s="25"/>
      <c r="W366" s="1"/>
      <c r="X366" s="14" t="s">
        <v>3</v>
      </c>
      <c r="Y366" s="16"/>
      <c r="Z366" s="1"/>
    </row>
    <row r="367" spans="1:26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8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26</v>
      </c>
      <c r="M367" s="29" t="s">
        <v>32</v>
      </c>
      <c r="N367" s="29"/>
      <c r="O367" s="29"/>
      <c r="P367" s="29"/>
      <c r="Q367" s="26" t="s">
        <v>34</v>
      </c>
      <c r="R367" s="30" t="s">
        <v>34</v>
      </c>
      <c r="S367" s="106" t="s">
        <v>37</v>
      </c>
      <c r="T367" s="108" t="s">
        <v>38</v>
      </c>
      <c r="U367" s="31" t="s">
        <v>6</v>
      </c>
      <c r="V367" s="29" t="s">
        <v>9</v>
      </c>
      <c r="W367" s="26" t="s">
        <v>10</v>
      </c>
      <c r="X367" s="14" t="s">
        <v>11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35</v>
      </c>
      <c r="R368" s="38" t="s">
        <v>36</v>
      </c>
      <c r="S368" s="107"/>
      <c r="T368" s="109"/>
      <c r="U368" s="32"/>
      <c r="V368" s="33"/>
      <c r="W368" s="34"/>
      <c r="X368" s="39" t="s">
        <v>39</v>
      </c>
      <c r="Y368" s="40" t="s">
        <v>40</v>
      </c>
      <c r="Z368" s="1"/>
    </row>
    <row r="369" spans="1:26" ht="23.25">
      <c r="A369" s="1"/>
      <c r="B369" s="41"/>
      <c r="C369" s="41"/>
      <c r="D369" s="41"/>
      <c r="E369" s="41"/>
      <c r="F369" s="51"/>
      <c r="G369" s="90"/>
      <c r="H369" s="41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74</v>
      </c>
      <c r="C370" s="41" t="s">
        <v>76</v>
      </c>
      <c r="D370" s="41" t="s">
        <v>47</v>
      </c>
      <c r="E370" s="41"/>
      <c r="F370" s="51" t="s">
        <v>78</v>
      </c>
      <c r="G370" s="90" t="s">
        <v>58</v>
      </c>
      <c r="H370" s="41" t="s">
        <v>192</v>
      </c>
      <c r="I370" s="45"/>
      <c r="J370" s="49" t="s">
        <v>46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/>
      <c r="V370" s="83"/>
      <c r="W370" s="84"/>
      <c r="X370" s="82"/>
      <c r="Y370" s="83"/>
      <c r="Z370" s="1"/>
    </row>
    <row r="371" spans="1:26" ht="23.25">
      <c r="A371" s="1"/>
      <c r="B371" s="41"/>
      <c r="C371" s="41"/>
      <c r="D371" s="41"/>
      <c r="E371" s="41"/>
      <c r="F371" s="51"/>
      <c r="G371" s="90"/>
      <c r="H371" s="41" t="s">
        <v>195</v>
      </c>
      <c r="I371" s="45"/>
      <c r="J371" s="49" t="s">
        <v>196</v>
      </c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/>
      <c r="V371" s="83"/>
      <c r="W371" s="84"/>
      <c r="X371" s="82"/>
      <c r="Y371" s="83"/>
      <c r="Z371" s="1"/>
    </row>
    <row r="372" spans="1:26" ht="23.25">
      <c r="A372" s="1"/>
      <c r="B372" s="41"/>
      <c r="C372" s="41"/>
      <c r="D372" s="41"/>
      <c r="E372" s="41"/>
      <c r="F372" s="51"/>
      <c r="G372" s="90"/>
      <c r="H372" s="41"/>
      <c r="I372" s="45"/>
      <c r="J372" s="49" t="s">
        <v>197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>
        <f>SUM(U373:U374)</f>
        <v>2131.5</v>
      </c>
      <c r="V372" s="83">
        <f>SUM(V373:V374)</f>
        <v>2539.6</v>
      </c>
      <c r="W372" s="84">
        <f>SUM(W373:W374)</f>
        <v>2276.8</v>
      </c>
      <c r="X372" s="82">
        <f>(W372/U372)*100</f>
        <v>106.81679568379077</v>
      </c>
      <c r="Y372" s="83">
        <f>(W372/V372)*100</f>
        <v>89.65191368719483</v>
      </c>
      <c r="Z372" s="1"/>
    </row>
    <row r="373" spans="1:26" ht="23.25">
      <c r="A373" s="1"/>
      <c r="B373" s="41"/>
      <c r="C373" s="41"/>
      <c r="D373" s="41"/>
      <c r="E373" s="41"/>
      <c r="F373" s="51"/>
      <c r="G373" s="90"/>
      <c r="H373" s="41"/>
      <c r="I373" s="45"/>
      <c r="J373" s="49" t="s">
        <v>45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>
        <v>2131.5</v>
      </c>
      <c r="V373" s="83">
        <v>2539.6</v>
      </c>
      <c r="W373" s="84">
        <v>2276.8</v>
      </c>
      <c r="X373" s="82">
        <f>(W373/U373)*100</f>
        <v>106.81679568379077</v>
      </c>
      <c r="Y373" s="83">
        <f>(W373/V373)*100</f>
        <v>89.65191368719483</v>
      </c>
      <c r="Z373" s="1"/>
    </row>
    <row r="374" spans="1:26" ht="23.25">
      <c r="A374" s="1"/>
      <c r="B374" s="41"/>
      <c r="C374" s="41"/>
      <c r="D374" s="41"/>
      <c r="E374" s="41"/>
      <c r="F374" s="51"/>
      <c r="G374" s="90"/>
      <c r="H374" s="41"/>
      <c r="I374" s="45"/>
      <c r="J374" s="49" t="s">
        <v>46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/>
      <c r="V374" s="83"/>
      <c r="W374" s="84"/>
      <c r="X374" s="82"/>
      <c r="Y374" s="83"/>
      <c r="Z374" s="1"/>
    </row>
    <row r="375" spans="1:26" ht="23.25">
      <c r="A375" s="1"/>
      <c r="B375" s="41"/>
      <c r="C375" s="41"/>
      <c r="D375" s="41"/>
      <c r="E375" s="41"/>
      <c r="F375" s="51"/>
      <c r="G375" s="90"/>
      <c r="H375" s="41" t="s">
        <v>198</v>
      </c>
      <c r="I375" s="45"/>
      <c r="J375" s="49" t="s">
        <v>199</v>
      </c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/>
      <c r="V375" s="83"/>
      <c r="W375" s="84"/>
      <c r="X375" s="82"/>
      <c r="Y375" s="83"/>
      <c r="Z375" s="1"/>
    </row>
    <row r="376" spans="1:26" ht="23.25">
      <c r="A376" s="1"/>
      <c r="B376" s="41"/>
      <c r="C376" s="41"/>
      <c r="D376" s="41"/>
      <c r="E376" s="41"/>
      <c r="F376" s="51"/>
      <c r="G376" s="90"/>
      <c r="H376" s="41"/>
      <c r="I376" s="45"/>
      <c r="J376" s="49" t="s">
        <v>200</v>
      </c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>
        <f>SUM(U377:U378)</f>
        <v>698.4</v>
      </c>
      <c r="V376" s="83">
        <f>SUM(V377:V378)</f>
        <v>839.9</v>
      </c>
      <c r="W376" s="84">
        <f>SUM(W377:W378)</f>
        <v>762.6</v>
      </c>
      <c r="X376" s="82">
        <f>(W376/U376)*100</f>
        <v>109.19243986254297</v>
      </c>
      <c r="Y376" s="83">
        <f>(W376/V376)*100</f>
        <v>90.79652339564235</v>
      </c>
      <c r="Z376" s="1"/>
    </row>
    <row r="377" spans="1:26" ht="23.25">
      <c r="A377" s="1"/>
      <c r="B377" s="41"/>
      <c r="C377" s="41"/>
      <c r="D377" s="41"/>
      <c r="E377" s="41"/>
      <c r="F377" s="51"/>
      <c r="G377" s="90"/>
      <c r="H377" s="41"/>
      <c r="I377" s="45"/>
      <c r="J377" s="49" t="s">
        <v>45</v>
      </c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>
        <v>698.4</v>
      </c>
      <c r="V377" s="83">
        <v>839.9</v>
      </c>
      <c r="W377" s="84">
        <v>762.6</v>
      </c>
      <c r="X377" s="82">
        <f>(W377/U377)*100</f>
        <v>109.19243986254297</v>
      </c>
      <c r="Y377" s="83">
        <f>(W377/V377)*100</f>
        <v>90.79652339564235</v>
      </c>
      <c r="Z377" s="1"/>
    </row>
    <row r="378" spans="1:26" ht="23.25">
      <c r="A378" s="1"/>
      <c r="B378" s="41"/>
      <c r="C378" s="41"/>
      <c r="D378" s="41"/>
      <c r="E378" s="41"/>
      <c r="F378" s="51"/>
      <c r="G378" s="90"/>
      <c r="H378" s="41"/>
      <c r="I378" s="45"/>
      <c r="J378" s="49" t="s">
        <v>46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/>
      <c r="V378" s="83"/>
      <c r="W378" s="84"/>
      <c r="X378" s="82"/>
      <c r="Y378" s="83"/>
      <c r="Z378" s="1"/>
    </row>
    <row r="379" spans="1:26" ht="23.25">
      <c r="A379" s="1"/>
      <c r="B379" s="41"/>
      <c r="C379" s="41"/>
      <c r="D379" s="41"/>
      <c r="E379" s="41"/>
      <c r="F379" s="51"/>
      <c r="G379" s="90"/>
      <c r="H379" s="41" t="s">
        <v>201</v>
      </c>
      <c r="I379" s="45"/>
      <c r="J379" s="49" t="s">
        <v>202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>
        <f>SUM(U380:U381)</f>
        <v>0</v>
      </c>
      <c r="V379" s="83">
        <f>SUM(V380:V381)</f>
        <v>180.1</v>
      </c>
      <c r="W379" s="84">
        <f>SUM(W380:W381)</f>
        <v>114.6</v>
      </c>
      <c r="X379" s="82"/>
      <c r="Y379" s="83">
        <f>(W379/V379)*100</f>
        <v>63.63131593559134</v>
      </c>
      <c r="Z379" s="1"/>
    </row>
    <row r="380" spans="1:26" ht="23.25">
      <c r="A380" s="1"/>
      <c r="B380" s="41"/>
      <c r="C380" s="41"/>
      <c r="D380" s="41"/>
      <c r="E380" s="41"/>
      <c r="F380" s="51"/>
      <c r="G380" s="90"/>
      <c r="H380" s="41"/>
      <c r="I380" s="45"/>
      <c r="J380" s="49" t="s">
        <v>45</v>
      </c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/>
      <c r="V380" s="83">
        <v>180.1</v>
      </c>
      <c r="W380" s="84">
        <v>114.6</v>
      </c>
      <c r="X380" s="82"/>
      <c r="Y380" s="83">
        <f>(W380/V380)*100</f>
        <v>63.63131593559134</v>
      </c>
      <c r="Z380" s="1"/>
    </row>
    <row r="381" spans="1:26" ht="23.25">
      <c r="A381" s="1"/>
      <c r="B381" s="41"/>
      <c r="C381" s="41"/>
      <c r="D381" s="41"/>
      <c r="E381" s="41"/>
      <c r="F381" s="51"/>
      <c r="G381" s="90"/>
      <c r="H381" s="41"/>
      <c r="I381" s="45"/>
      <c r="J381" s="49" t="s">
        <v>46</v>
      </c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/>
      <c r="V381" s="83"/>
      <c r="W381" s="84"/>
      <c r="X381" s="82"/>
      <c r="Y381" s="83"/>
      <c r="Z381" s="1"/>
    </row>
    <row r="382" spans="1:26" ht="23.25">
      <c r="A382" s="1"/>
      <c r="B382" s="41"/>
      <c r="C382" s="41"/>
      <c r="D382" s="41"/>
      <c r="E382" s="41"/>
      <c r="F382" s="51"/>
      <c r="G382" s="90"/>
      <c r="H382" s="41" t="s">
        <v>203</v>
      </c>
      <c r="I382" s="45"/>
      <c r="J382" s="49" t="s">
        <v>204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>
        <f>SUM(U383:U384)</f>
        <v>0</v>
      </c>
      <c r="V382" s="83">
        <f>SUM(V383:V384)</f>
        <v>180.1</v>
      </c>
      <c r="W382" s="84">
        <f>SUM(W383:W384)</f>
        <v>102</v>
      </c>
      <c r="X382" s="82"/>
      <c r="Y382" s="83">
        <f>(W382/V382)*100</f>
        <v>56.635202665186014</v>
      </c>
      <c r="Z382" s="1"/>
    </row>
    <row r="383" spans="1:26" ht="23.25">
      <c r="A383" s="1"/>
      <c r="B383" s="41"/>
      <c r="C383" s="41"/>
      <c r="D383" s="41"/>
      <c r="E383" s="41"/>
      <c r="F383" s="51"/>
      <c r="G383" s="90"/>
      <c r="H383" s="41"/>
      <c r="I383" s="45"/>
      <c r="J383" s="49" t="s">
        <v>45</v>
      </c>
      <c r="K383" s="50"/>
      <c r="L383" s="43"/>
      <c r="M383" s="71"/>
      <c r="N383" s="72"/>
      <c r="O383" s="73"/>
      <c r="P383" s="71"/>
      <c r="Q383" s="79"/>
      <c r="R383" s="80"/>
      <c r="S383" s="79"/>
      <c r="T383" s="81"/>
      <c r="U383" s="82"/>
      <c r="V383" s="83">
        <v>180.1</v>
      </c>
      <c r="W383" s="84">
        <v>102</v>
      </c>
      <c r="X383" s="82"/>
      <c r="Y383" s="83">
        <f>(W383/V383)*100</f>
        <v>56.635202665186014</v>
      </c>
      <c r="Z383" s="1"/>
    </row>
    <row r="384" spans="1:26" ht="23.25">
      <c r="A384" s="1"/>
      <c r="B384" s="41"/>
      <c r="C384" s="41"/>
      <c r="D384" s="41"/>
      <c r="E384" s="41"/>
      <c r="F384" s="51"/>
      <c r="G384" s="90"/>
      <c r="H384" s="41"/>
      <c r="I384" s="45"/>
      <c r="J384" s="49" t="s">
        <v>46</v>
      </c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/>
      <c r="V384" s="83"/>
      <c r="W384" s="84"/>
      <c r="X384" s="82"/>
      <c r="Y384" s="83"/>
      <c r="Z384" s="1"/>
    </row>
    <row r="385" spans="1:26" ht="23.25">
      <c r="A385" s="1"/>
      <c r="B385" s="41"/>
      <c r="C385" s="41"/>
      <c r="D385" s="41"/>
      <c r="E385" s="41"/>
      <c r="F385" s="51"/>
      <c r="G385" s="90"/>
      <c r="H385" s="41"/>
      <c r="I385" s="45"/>
      <c r="J385" s="49"/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/>
      <c r="V385" s="83"/>
      <c r="W385" s="84"/>
      <c r="X385" s="82"/>
      <c r="Y385" s="83"/>
      <c r="Z385" s="1"/>
    </row>
    <row r="386" spans="1:26" ht="23.25">
      <c r="A386" s="1"/>
      <c r="B386" s="41" t="s">
        <v>205</v>
      </c>
      <c r="C386" s="41"/>
      <c r="D386" s="41"/>
      <c r="E386" s="41"/>
      <c r="F386" s="51"/>
      <c r="G386" s="90"/>
      <c r="H386" s="41"/>
      <c r="I386" s="45"/>
      <c r="J386" s="49" t="s">
        <v>206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>
        <f>SUM(U387:U388)</f>
        <v>2465704</v>
      </c>
      <c r="V386" s="83">
        <f>SUM(V387:V388)</f>
        <v>2432206.9</v>
      </c>
      <c r="W386" s="84">
        <f>SUM(W387:W388)</f>
        <v>2277282.9</v>
      </c>
      <c r="X386" s="82">
        <f>(W386/U386)*100</f>
        <v>92.35832443796984</v>
      </c>
      <c r="Y386" s="83">
        <f>(W386/V386)*100</f>
        <v>93.63031163179414</v>
      </c>
      <c r="Z386" s="1"/>
    </row>
    <row r="387" spans="1:26" ht="23.25">
      <c r="A387" s="1"/>
      <c r="B387" s="41"/>
      <c r="C387" s="41"/>
      <c r="D387" s="41"/>
      <c r="E387" s="41"/>
      <c r="F387" s="51"/>
      <c r="G387" s="90"/>
      <c r="H387" s="41"/>
      <c r="I387" s="45"/>
      <c r="J387" s="49" t="s">
        <v>45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>
        <f aca="true" t="shared" si="4" ref="U387:W388">SUM(U392)</f>
        <v>1109146.5999999999</v>
      </c>
      <c r="V387" s="83">
        <f t="shared" si="4"/>
        <v>1091631.5999999999</v>
      </c>
      <c r="W387" s="84">
        <f t="shared" si="4"/>
        <v>1039240.2000000001</v>
      </c>
      <c r="X387" s="82">
        <f>(W387/U387)*100</f>
        <v>93.6972804136081</v>
      </c>
      <c r="Y387" s="83">
        <f>(W387/V387)*100</f>
        <v>95.20063362035326</v>
      </c>
      <c r="Z387" s="1"/>
    </row>
    <row r="388" spans="1:26" ht="23.25">
      <c r="A388" s="1"/>
      <c r="B388" s="41"/>
      <c r="C388" s="41"/>
      <c r="D388" s="41"/>
      <c r="E388" s="41"/>
      <c r="F388" s="51"/>
      <c r="G388" s="90"/>
      <c r="H388" s="41"/>
      <c r="I388" s="45"/>
      <c r="J388" s="49" t="s">
        <v>46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>
        <f t="shared" si="4"/>
        <v>1356557.4</v>
      </c>
      <c r="V388" s="83">
        <f t="shared" si="4"/>
        <v>1340575.3</v>
      </c>
      <c r="W388" s="84">
        <f t="shared" si="4"/>
        <v>1238042.7</v>
      </c>
      <c r="X388" s="82">
        <f>(W388/U388)*100</f>
        <v>91.26356909040487</v>
      </c>
      <c r="Y388" s="83">
        <f>(W388/V388)*100</f>
        <v>92.35159710909188</v>
      </c>
      <c r="Z388" s="1"/>
    </row>
    <row r="389" spans="1:26" ht="23.25">
      <c r="A389" s="1"/>
      <c r="B389" s="41"/>
      <c r="C389" s="41"/>
      <c r="D389" s="41"/>
      <c r="E389" s="41"/>
      <c r="F389" s="51"/>
      <c r="G389" s="90"/>
      <c r="H389" s="41"/>
      <c r="I389" s="45"/>
      <c r="J389" s="49"/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/>
      <c r="V389" s="83"/>
      <c r="W389" s="84"/>
      <c r="X389" s="82"/>
      <c r="Y389" s="83"/>
      <c r="Z389" s="1"/>
    </row>
    <row r="390" spans="1:26" ht="23.25">
      <c r="A390" s="1"/>
      <c r="B390" s="41"/>
      <c r="C390" s="41"/>
      <c r="D390" s="41" t="s">
        <v>47</v>
      </c>
      <c r="E390" s="41"/>
      <c r="F390" s="51"/>
      <c r="G390" s="90"/>
      <c r="H390" s="41"/>
      <c r="I390" s="45"/>
      <c r="J390" s="49" t="s">
        <v>48</v>
      </c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/>
      <c r="V390" s="83"/>
      <c r="W390" s="84"/>
      <c r="X390" s="82"/>
      <c r="Y390" s="83"/>
      <c r="Z390" s="1"/>
    </row>
    <row r="391" spans="1:26" ht="23.25">
      <c r="A391" s="1"/>
      <c r="B391" s="41"/>
      <c r="C391" s="41"/>
      <c r="D391" s="41"/>
      <c r="E391" s="41"/>
      <c r="F391" s="51"/>
      <c r="G391" s="90"/>
      <c r="H391" s="41"/>
      <c r="I391" s="45"/>
      <c r="J391" s="49" t="s">
        <v>49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>
        <f>SUM(U392:U393)</f>
        <v>2465704</v>
      </c>
      <c r="V391" s="83">
        <f>SUM(V392:V393)</f>
        <v>2432206.9</v>
      </c>
      <c r="W391" s="84">
        <f>SUM(W392:W393)</f>
        <v>2277282.9</v>
      </c>
      <c r="X391" s="82">
        <f>(W391/U391)*100</f>
        <v>92.35832443796984</v>
      </c>
      <c r="Y391" s="83">
        <f>(W391/V391)*100</f>
        <v>93.63031163179414</v>
      </c>
      <c r="Z391" s="1"/>
    </row>
    <row r="392" spans="1:26" ht="23.25">
      <c r="A392" s="1"/>
      <c r="B392" s="41"/>
      <c r="C392" s="41"/>
      <c r="D392" s="41"/>
      <c r="E392" s="41"/>
      <c r="F392" s="51"/>
      <c r="G392" s="90"/>
      <c r="H392" s="41"/>
      <c r="I392" s="45"/>
      <c r="J392" s="49" t="s">
        <v>45</v>
      </c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>
        <f>SUM(U397+U441+U469+U486+U797+U822+U851+U929+U957+U974+U1022)</f>
        <v>1109146.5999999999</v>
      </c>
      <c r="V392" s="83">
        <f>SUM(V401+V445+V473+V486+V801+V822+V851+V933+V961+V974+V1018)</f>
        <v>1091631.5999999999</v>
      </c>
      <c r="W392" s="84">
        <f>SUM(W401+W445+W473+W486+W801+W822+W851+W933+W961+W974+W1018)</f>
        <v>1039240.2000000001</v>
      </c>
      <c r="X392" s="82">
        <f>(W392/U392)*100</f>
        <v>93.6972804136081</v>
      </c>
      <c r="Y392" s="83">
        <f>(W392/V392)*100</f>
        <v>95.20063362035326</v>
      </c>
      <c r="Z392" s="1"/>
    </row>
    <row r="393" spans="1:26" ht="23.25">
      <c r="A393" s="1"/>
      <c r="B393" s="41"/>
      <c r="C393" s="41"/>
      <c r="D393" s="41"/>
      <c r="E393" s="41"/>
      <c r="F393" s="51"/>
      <c r="G393" s="90"/>
      <c r="H393" s="41"/>
      <c r="I393" s="45"/>
      <c r="J393" s="49" t="s">
        <v>46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>
        <f>SUM(U402+U446+U474+U487+U802+U823+U852+U934+U962+U975+U1019)</f>
        <v>1356557.4</v>
      </c>
      <c r="V393" s="83">
        <f>SUM(V402+V446+V474+V487+V802+V823+V852+V934+V962+V975+V1019)</f>
        <v>1340575.3</v>
      </c>
      <c r="W393" s="84">
        <f>SUM(W402+W446+W474+W487+W802+W823+W852+W934+W962+W975+W1019)</f>
        <v>1238042.7</v>
      </c>
      <c r="X393" s="82">
        <f>(W393/U393)*100</f>
        <v>91.26356909040487</v>
      </c>
      <c r="Y393" s="83">
        <f>(W393/V393)*100</f>
        <v>92.35159710909188</v>
      </c>
      <c r="Z393" s="1"/>
    </row>
    <row r="394" spans="1:26" ht="23.25">
      <c r="A394" s="1"/>
      <c r="B394" s="41"/>
      <c r="C394" s="41"/>
      <c r="D394" s="41"/>
      <c r="E394" s="41"/>
      <c r="F394" s="51"/>
      <c r="G394" s="90"/>
      <c r="H394" s="41"/>
      <c r="I394" s="45"/>
      <c r="J394" s="49"/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/>
      <c r="V394" s="83"/>
      <c r="W394" s="84"/>
      <c r="X394" s="82"/>
      <c r="Y394" s="83"/>
      <c r="Z394" s="1"/>
    </row>
    <row r="395" spans="1:26" ht="23.25">
      <c r="A395" s="1"/>
      <c r="B395" s="41"/>
      <c r="C395" s="41"/>
      <c r="D395" s="41"/>
      <c r="E395" s="41"/>
      <c r="F395" s="51" t="s">
        <v>207</v>
      </c>
      <c r="G395" s="90"/>
      <c r="H395" s="41"/>
      <c r="I395" s="45"/>
      <c r="J395" s="49" t="s">
        <v>208</v>
      </c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/>
      <c r="V395" s="83"/>
      <c r="W395" s="84"/>
      <c r="X395" s="82"/>
      <c r="Y395" s="83"/>
      <c r="Z395" s="1"/>
    </row>
    <row r="396" spans="1:26" ht="23.25">
      <c r="A396" s="1"/>
      <c r="B396" s="41"/>
      <c r="C396" s="41"/>
      <c r="D396" s="41"/>
      <c r="E396" s="41"/>
      <c r="F396" s="51"/>
      <c r="G396" s="90"/>
      <c r="H396" s="41"/>
      <c r="I396" s="45"/>
      <c r="J396" s="49" t="s">
        <v>209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>
        <f>SUM(U397:U398)</f>
        <v>100672.2</v>
      </c>
      <c r="V396" s="83">
        <f>SUM(V397:V398)</f>
        <v>115945.9</v>
      </c>
      <c r="W396" s="84">
        <f>SUM(W397:W398)</f>
        <v>112393.20000000001</v>
      </c>
      <c r="X396" s="82">
        <f>(W396/U396)*100</f>
        <v>111.64273751840132</v>
      </c>
      <c r="Y396" s="83">
        <f>(W396/V396)*100</f>
        <v>96.93589855268708</v>
      </c>
      <c r="Z396" s="1"/>
    </row>
    <row r="397" spans="1:26" ht="23.25">
      <c r="A397" s="1"/>
      <c r="B397" s="41"/>
      <c r="C397" s="41"/>
      <c r="D397" s="41"/>
      <c r="E397" s="41"/>
      <c r="F397" s="51"/>
      <c r="G397" s="90"/>
      <c r="H397" s="41"/>
      <c r="I397" s="45"/>
      <c r="J397" s="49" t="s">
        <v>45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>
        <f aca="true" t="shared" si="5" ref="U397:W398">SUM(U401)</f>
        <v>100672.2</v>
      </c>
      <c r="V397" s="83">
        <f t="shared" si="5"/>
        <v>115945.9</v>
      </c>
      <c r="W397" s="84">
        <f t="shared" si="5"/>
        <v>112393.20000000001</v>
      </c>
      <c r="X397" s="82">
        <f>(W397/U397)*100</f>
        <v>111.64273751840132</v>
      </c>
      <c r="Y397" s="83">
        <f>(W397/V397)*100</f>
        <v>96.93589855268708</v>
      </c>
      <c r="Z397" s="1"/>
    </row>
    <row r="398" spans="1:26" ht="23.25">
      <c r="A398" s="1"/>
      <c r="B398" s="41"/>
      <c r="C398" s="41"/>
      <c r="D398" s="41"/>
      <c r="E398" s="41"/>
      <c r="F398" s="51"/>
      <c r="G398" s="90"/>
      <c r="H398" s="41"/>
      <c r="I398" s="45"/>
      <c r="J398" s="49" t="s">
        <v>46</v>
      </c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>
        <f t="shared" si="5"/>
        <v>0</v>
      </c>
      <c r="V398" s="83">
        <f t="shared" si="5"/>
        <v>0</v>
      </c>
      <c r="W398" s="84">
        <f t="shared" si="5"/>
        <v>0</v>
      </c>
      <c r="X398" s="82"/>
      <c r="Y398" s="83"/>
      <c r="Z398" s="1"/>
    </row>
    <row r="399" spans="1:26" ht="23.25">
      <c r="A399" s="1"/>
      <c r="B399" s="41"/>
      <c r="C399" s="41"/>
      <c r="D399" s="41"/>
      <c r="E399" s="41"/>
      <c r="F399" s="51"/>
      <c r="G399" s="90"/>
      <c r="H399" s="41"/>
      <c r="I399" s="45"/>
      <c r="J399" s="49"/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/>
      <c r="V399" s="83"/>
      <c r="W399" s="84"/>
      <c r="X399" s="82"/>
      <c r="Y399" s="83"/>
      <c r="Z399" s="1"/>
    </row>
    <row r="400" spans="1:26" ht="23.25">
      <c r="A400" s="1"/>
      <c r="B400" s="41"/>
      <c r="C400" s="41"/>
      <c r="D400" s="41"/>
      <c r="E400" s="41"/>
      <c r="F400" s="51"/>
      <c r="G400" s="90" t="s">
        <v>58</v>
      </c>
      <c r="H400" s="41"/>
      <c r="I400" s="45"/>
      <c r="J400" s="49" t="s">
        <v>59</v>
      </c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>
        <f>SUM(U401:U402)</f>
        <v>100672.2</v>
      </c>
      <c r="V400" s="83">
        <f>SUM(V401:V402)</f>
        <v>115945.9</v>
      </c>
      <c r="W400" s="84">
        <f>SUM(W401:W402)</f>
        <v>112393.20000000001</v>
      </c>
      <c r="X400" s="82">
        <f>(W400/U400)*100</f>
        <v>111.64273751840132</v>
      </c>
      <c r="Y400" s="83">
        <f>(W400/V400)*100</f>
        <v>96.93589855268708</v>
      </c>
      <c r="Z400" s="1"/>
    </row>
    <row r="401" spans="1:26" ht="23.25">
      <c r="A401" s="1"/>
      <c r="B401" s="41"/>
      <c r="C401" s="41"/>
      <c r="D401" s="41"/>
      <c r="E401" s="41"/>
      <c r="F401" s="51"/>
      <c r="G401" s="90"/>
      <c r="H401" s="41"/>
      <c r="I401" s="45"/>
      <c r="J401" s="49" t="s">
        <v>45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>
        <f>SUM(U415+U418+U422+U426+U429+U433+U436)</f>
        <v>100672.2</v>
      </c>
      <c r="V401" s="83">
        <f>SUM(V415+V418+V422+V426+V429+V433+V436)</f>
        <v>115945.9</v>
      </c>
      <c r="W401" s="84">
        <f>SUM(W415+W418+W422+W426+W429+W433+W436)</f>
        <v>112393.20000000001</v>
      </c>
      <c r="X401" s="82">
        <f>(W401/U401)*100</f>
        <v>111.64273751840132</v>
      </c>
      <c r="Y401" s="83">
        <f>(W401/V401)*100</f>
        <v>96.93589855268708</v>
      </c>
      <c r="Z401" s="1"/>
    </row>
    <row r="402" spans="1:26" ht="23.25">
      <c r="A402" s="1"/>
      <c r="B402" s="41"/>
      <c r="C402" s="41"/>
      <c r="D402" s="41"/>
      <c r="E402" s="41"/>
      <c r="F402" s="51"/>
      <c r="G402" s="90"/>
      <c r="H402" s="41"/>
      <c r="I402" s="45"/>
      <c r="J402" s="49" t="s">
        <v>46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f>SUM(U416)</f>
        <v>0</v>
      </c>
      <c r="V402" s="83">
        <f>SUM(V416)</f>
        <v>0</v>
      </c>
      <c r="W402" s="84">
        <f>SUM(W416)</f>
        <v>0</v>
      </c>
      <c r="X402" s="82"/>
      <c r="Y402" s="83"/>
      <c r="Z402" s="1"/>
    </row>
    <row r="403" spans="1:26" ht="23.25">
      <c r="A403" s="1"/>
      <c r="B403" s="41"/>
      <c r="C403" s="41"/>
      <c r="D403" s="41"/>
      <c r="E403" s="41"/>
      <c r="F403" s="51"/>
      <c r="G403" s="90"/>
      <c r="H403" s="41"/>
      <c r="I403" s="45"/>
      <c r="J403" s="49"/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/>
      <c r="V403" s="83"/>
      <c r="W403" s="84"/>
      <c r="X403" s="82"/>
      <c r="Y403" s="83"/>
      <c r="Z403" s="1"/>
    </row>
    <row r="404" spans="1:26" ht="23.25">
      <c r="A404" s="1"/>
      <c r="B404" s="41"/>
      <c r="C404" s="41"/>
      <c r="D404" s="41"/>
      <c r="E404" s="41"/>
      <c r="F404" s="51"/>
      <c r="G404" s="90"/>
      <c r="H404" s="41" t="s">
        <v>80</v>
      </c>
      <c r="I404" s="45"/>
      <c r="J404" s="49" t="s">
        <v>81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>
        <f>SUM(U415:U416)</f>
        <v>15892.1</v>
      </c>
      <c r="V404" s="83">
        <f>SUM(V415:V416)</f>
        <v>22439.4</v>
      </c>
      <c r="W404" s="84">
        <f>SUM(W415:W416)</f>
        <v>22040.5</v>
      </c>
      <c r="X404" s="82">
        <f>(W404/U404)*100</f>
        <v>138.68840493075177</v>
      </c>
      <c r="Y404" s="83">
        <f>(W404/V404)*100</f>
        <v>98.2223232350241</v>
      </c>
      <c r="Z404" s="1"/>
    </row>
    <row r="405" spans="1:26" ht="23.25">
      <c r="A405" s="1"/>
      <c r="B405" s="52"/>
      <c r="C405" s="52"/>
      <c r="D405" s="52"/>
      <c r="E405" s="52"/>
      <c r="F405" s="91"/>
      <c r="G405" s="92"/>
      <c r="H405" s="52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337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30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28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33</v>
      </c>
      <c r="O409" s="63"/>
      <c r="P409" s="63"/>
      <c r="Q409" s="63"/>
      <c r="R409" s="64"/>
      <c r="S409" s="8" t="s">
        <v>21</v>
      </c>
      <c r="T409" s="8"/>
      <c r="U409" s="14" t="s">
        <v>2</v>
      </c>
      <c r="V409" s="15"/>
      <c r="W409" s="15"/>
      <c r="X409" s="15"/>
      <c r="Y409" s="16"/>
      <c r="Z409" s="1"/>
    </row>
    <row r="410" spans="1:26" ht="23.25">
      <c r="A410" s="1"/>
      <c r="B410" s="20" t="s">
        <v>29</v>
      </c>
      <c r="C410" s="21"/>
      <c r="D410" s="21"/>
      <c r="E410" s="21"/>
      <c r="F410" s="21"/>
      <c r="G410" s="21"/>
      <c r="H410" s="62"/>
      <c r="I410" s="1"/>
      <c r="J410" s="2" t="s">
        <v>4</v>
      </c>
      <c r="K410" s="18"/>
      <c r="L410" s="23" t="s">
        <v>22</v>
      </c>
      <c r="M410" s="23" t="s">
        <v>31</v>
      </c>
      <c r="N410" s="65"/>
      <c r="O410" s="17"/>
      <c r="P410" s="66"/>
      <c r="Q410" s="23" t="s">
        <v>3</v>
      </c>
      <c r="R410" s="16"/>
      <c r="S410" s="15" t="s">
        <v>23</v>
      </c>
      <c r="T410" s="15"/>
      <c r="U410" s="20" t="s">
        <v>20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24</v>
      </c>
      <c r="M411" s="31" t="s">
        <v>24</v>
      </c>
      <c r="N411" s="29" t="s">
        <v>6</v>
      </c>
      <c r="O411" s="68" t="s">
        <v>7</v>
      </c>
      <c r="P411" s="29" t="s">
        <v>8</v>
      </c>
      <c r="Q411" s="20" t="s">
        <v>41</v>
      </c>
      <c r="R411" s="22"/>
      <c r="S411" s="27" t="s">
        <v>25</v>
      </c>
      <c r="T411" s="15"/>
      <c r="U411" s="24"/>
      <c r="V411" s="25"/>
      <c r="W411" s="1"/>
      <c r="X411" s="14" t="s">
        <v>3</v>
      </c>
      <c r="Y411" s="16"/>
      <c r="Z411" s="1"/>
    </row>
    <row r="412" spans="1:26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8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26</v>
      </c>
      <c r="M412" s="29" t="s">
        <v>32</v>
      </c>
      <c r="N412" s="29"/>
      <c r="O412" s="29"/>
      <c r="P412" s="29"/>
      <c r="Q412" s="26" t="s">
        <v>34</v>
      </c>
      <c r="R412" s="30" t="s">
        <v>34</v>
      </c>
      <c r="S412" s="106" t="s">
        <v>37</v>
      </c>
      <c r="T412" s="108" t="s">
        <v>38</v>
      </c>
      <c r="U412" s="31" t="s">
        <v>6</v>
      </c>
      <c r="V412" s="29" t="s">
        <v>9</v>
      </c>
      <c r="W412" s="26" t="s">
        <v>10</v>
      </c>
      <c r="X412" s="14" t="s">
        <v>11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35</v>
      </c>
      <c r="R413" s="38" t="s">
        <v>36</v>
      </c>
      <c r="S413" s="107"/>
      <c r="T413" s="109"/>
      <c r="U413" s="32"/>
      <c r="V413" s="33"/>
      <c r="W413" s="34"/>
      <c r="X413" s="39" t="s">
        <v>39</v>
      </c>
      <c r="Y413" s="40" t="s">
        <v>40</v>
      </c>
      <c r="Z413" s="1"/>
    </row>
    <row r="414" spans="1:26" ht="23.25">
      <c r="A414" s="1"/>
      <c r="B414" s="41"/>
      <c r="C414" s="41"/>
      <c r="D414" s="41"/>
      <c r="E414" s="41"/>
      <c r="F414" s="51"/>
      <c r="G414" s="90"/>
      <c r="H414" s="41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205</v>
      </c>
      <c r="C415" s="41"/>
      <c r="D415" s="41" t="s">
        <v>47</v>
      </c>
      <c r="E415" s="41"/>
      <c r="F415" s="51" t="s">
        <v>207</v>
      </c>
      <c r="G415" s="90" t="s">
        <v>58</v>
      </c>
      <c r="H415" s="41" t="s">
        <v>80</v>
      </c>
      <c r="I415" s="45"/>
      <c r="J415" s="49" t="s">
        <v>45</v>
      </c>
      <c r="K415" s="50"/>
      <c r="L415" s="43"/>
      <c r="M415" s="71"/>
      <c r="N415" s="72"/>
      <c r="O415" s="73"/>
      <c r="P415" s="71"/>
      <c r="Q415" s="79"/>
      <c r="R415" s="80"/>
      <c r="S415" s="79"/>
      <c r="T415" s="81"/>
      <c r="U415" s="82">
        <v>15892.1</v>
      </c>
      <c r="V415" s="83">
        <v>22439.4</v>
      </c>
      <c r="W415" s="84">
        <v>22040.5</v>
      </c>
      <c r="X415" s="82">
        <f>(W415/U415)*100</f>
        <v>138.68840493075177</v>
      </c>
      <c r="Y415" s="83">
        <f>(W415/V415)*100</f>
        <v>98.2223232350241</v>
      </c>
      <c r="Z415" s="1"/>
    </row>
    <row r="416" spans="1:26" ht="23.25">
      <c r="A416" s="1"/>
      <c r="B416" s="41"/>
      <c r="C416" s="41"/>
      <c r="D416" s="41"/>
      <c r="E416" s="41"/>
      <c r="F416" s="51"/>
      <c r="G416" s="90"/>
      <c r="H416" s="41"/>
      <c r="I416" s="45"/>
      <c r="J416" s="49" t="s">
        <v>46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>
        <f>SUM(U420)</f>
        <v>0</v>
      </c>
      <c r="V416" s="83"/>
      <c r="W416" s="84"/>
      <c r="X416" s="82"/>
      <c r="Y416" s="83"/>
      <c r="Z416" s="1"/>
    </row>
    <row r="417" spans="1:26" ht="23.25">
      <c r="A417" s="1"/>
      <c r="B417" s="41"/>
      <c r="C417" s="41"/>
      <c r="D417" s="41"/>
      <c r="E417" s="41"/>
      <c r="F417" s="51"/>
      <c r="G417" s="90"/>
      <c r="H417" s="41" t="s">
        <v>82</v>
      </c>
      <c r="I417" s="45"/>
      <c r="J417" s="49" t="s">
        <v>83</v>
      </c>
      <c r="K417" s="50"/>
      <c r="L417" s="43"/>
      <c r="M417" s="71"/>
      <c r="N417" s="72"/>
      <c r="O417" s="73"/>
      <c r="P417" s="71"/>
      <c r="Q417" s="79"/>
      <c r="R417" s="80"/>
      <c r="S417" s="79"/>
      <c r="T417" s="81"/>
      <c r="U417" s="82">
        <f>SUM(U418:U419)</f>
        <v>14161.8</v>
      </c>
      <c r="V417" s="83">
        <f>SUM(V418:V419)</f>
        <v>14567.6</v>
      </c>
      <c r="W417" s="84">
        <f>SUM(W418:W419)</f>
        <v>14628.2</v>
      </c>
      <c r="X417" s="82">
        <f>(W417/U417)*100</f>
        <v>103.29336666242992</v>
      </c>
      <c r="Y417" s="83">
        <f>(W417/V417)*100</f>
        <v>100.41599165270875</v>
      </c>
      <c r="Z417" s="1"/>
    </row>
    <row r="418" spans="1:26" ht="23.25">
      <c r="A418" s="1"/>
      <c r="B418" s="41"/>
      <c r="C418" s="41"/>
      <c r="D418" s="41"/>
      <c r="E418" s="41"/>
      <c r="F418" s="51"/>
      <c r="G418" s="90"/>
      <c r="H418" s="41"/>
      <c r="I418" s="45"/>
      <c r="J418" s="49" t="s">
        <v>45</v>
      </c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>
        <v>14161.8</v>
      </c>
      <c r="V418" s="83">
        <v>14567.6</v>
      </c>
      <c r="W418" s="84">
        <v>14628.2</v>
      </c>
      <c r="X418" s="82">
        <f>(W418/U418)*100</f>
        <v>103.29336666242992</v>
      </c>
      <c r="Y418" s="83">
        <f>(W418/V418)*100</f>
        <v>100.41599165270875</v>
      </c>
      <c r="Z418" s="1"/>
    </row>
    <row r="419" spans="1:26" ht="23.25">
      <c r="A419" s="1"/>
      <c r="B419" s="41"/>
      <c r="C419" s="41"/>
      <c r="D419" s="41"/>
      <c r="E419" s="41"/>
      <c r="F419" s="51"/>
      <c r="G419" s="90"/>
      <c r="H419" s="41"/>
      <c r="I419" s="45"/>
      <c r="J419" s="49" t="s">
        <v>46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/>
      <c r="V419" s="83"/>
      <c r="W419" s="84"/>
      <c r="X419" s="82"/>
      <c r="Y419" s="83"/>
      <c r="Z419" s="1"/>
    </row>
    <row r="420" spans="1:26" ht="23.25">
      <c r="A420" s="1"/>
      <c r="B420" s="41"/>
      <c r="C420" s="41"/>
      <c r="D420" s="41"/>
      <c r="E420" s="41"/>
      <c r="F420" s="51"/>
      <c r="G420" s="90"/>
      <c r="H420" s="41" t="s">
        <v>84</v>
      </c>
      <c r="I420" s="45"/>
      <c r="J420" s="49" t="s">
        <v>85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>
        <f>SUM(U424)</f>
        <v>0</v>
      </c>
      <c r="V420" s="83"/>
      <c r="W420" s="84"/>
      <c r="X420" s="82"/>
      <c r="Y420" s="83"/>
      <c r="Z420" s="1"/>
    </row>
    <row r="421" spans="1:26" ht="23.25">
      <c r="A421" s="1"/>
      <c r="B421" s="41"/>
      <c r="C421" s="41"/>
      <c r="D421" s="41"/>
      <c r="E421" s="41"/>
      <c r="F421" s="51"/>
      <c r="G421" s="90"/>
      <c r="H421" s="41"/>
      <c r="I421" s="45"/>
      <c r="J421" s="49" t="s">
        <v>86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>
        <f>SUM(U422:U423)</f>
        <v>19267</v>
      </c>
      <c r="V421" s="83">
        <f>SUM(V422:V423)</f>
        <v>16433.5</v>
      </c>
      <c r="W421" s="84">
        <f>SUM(W422:W423)</f>
        <v>13931.9</v>
      </c>
      <c r="X421" s="82">
        <f>(W421/U421)*100</f>
        <v>72.30964862199616</v>
      </c>
      <c r="Y421" s="83">
        <f>(W421/V421)*100</f>
        <v>84.77743633431709</v>
      </c>
      <c r="Z421" s="1"/>
    </row>
    <row r="422" spans="1:26" ht="23.25">
      <c r="A422" s="1"/>
      <c r="B422" s="41"/>
      <c r="C422" s="41"/>
      <c r="D422" s="41"/>
      <c r="E422" s="41"/>
      <c r="F422" s="51"/>
      <c r="G422" s="90"/>
      <c r="H422" s="41"/>
      <c r="I422" s="45"/>
      <c r="J422" s="49" t="s">
        <v>45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>
        <v>19267</v>
      </c>
      <c r="V422" s="83">
        <v>16433.5</v>
      </c>
      <c r="W422" s="84">
        <v>13931.9</v>
      </c>
      <c r="X422" s="82">
        <f>(W422/U422)*100</f>
        <v>72.30964862199616</v>
      </c>
      <c r="Y422" s="83">
        <f>(W422/V422)*100</f>
        <v>84.77743633431709</v>
      </c>
      <c r="Z422" s="1"/>
    </row>
    <row r="423" spans="1:26" ht="23.25">
      <c r="A423" s="1"/>
      <c r="B423" s="41"/>
      <c r="C423" s="41"/>
      <c r="D423" s="41"/>
      <c r="E423" s="41"/>
      <c r="F423" s="51"/>
      <c r="G423" s="90"/>
      <c r="H423" s="41"/>
      <c r="I423" s="45"/>
      <c r="J423" s="49" t="s">
        <v>46</v>
      </c>
      <c r="K423" s="50"/>
      <c r="L423" s="43"/>
      <c r="M423" s="71"/>
      <c r="N423" s="72"/>
      <c r="O423" s="73"/>
      <c r="P423" s="71"/>
      <c r="Q423" s="79"/>
      <c r="R423" s="80"/>
      <c r="S423" s="79"/>
      <c r="T423" s="81"/>
      <c r="U423" s="82"/>
      <c r="V423" s="83"/>
      <c r="W423" s="84"/>
      <c r="X423" s="82"/>
      <c r="Y423" s="83"/>
      <c r="Z423" s="1"/>
    </row>
    <row r="424" spans="1:26" ht="23.25">
      <c r="A424" s="1"/>
      <c r="B424" s="41"/>
      <c r="C424" s="41"/>
      <c r="D424" s="41"/>
      <c r="E424" s="41"/>
      <c r="F424" s="51"/>
      <c r="G424" s="90"/>
      <c r="H424" s="41" t="s">
        <v>90</v>
      </c>
      <c r="I424" s="45"/>
      <c r="J424" s="49" t="s">
        <v>91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/>
      <c r="V424" s="83"/>
      <c r="W424" s="84"/>
      <c r="X424" s="82"/>
      <c r="Y424" s="83"/>
      <c r="Z424" s="1"/>
    </row>
    <row r="425" spans="1:26" ht="23.25">
      <c r="A425" s="1"/>
      <c r="B425" s="41"/>
      <c r="C425" s="41"/>
      <c r="D425" s="41"/>
      <c r="E425" s="41"/>
      <c r="F425" s="51"/>
      <c r="G425" s="90"/>
      <c r="H425" s="41"/>
      <c r="I425" s="45"/>
      <c r="J425" s="49" t="s">
        <v>92</v>
      </c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>
        <f>SUM(U426:U427)</f>
        <v>33598.4</v>
      </c>
      <c r="V425" s="83">
        <f>SUM(V426:V427)</f>
        <v>36538.1</v>
      </c>
      <c r="W425" s="84">
        <f>SUM(W426:W427)</f>
        <v>36225.6</v>
      </c>
      <c r="X425" s="82">
        <f>(W425/U425)*100</f>
        <v>107.81941997237962</v>
      </c>
      <c r="Y425" s="83">
        <f>(W425/V425)*100</f>
        <v>99.14472837941764</v>
      </c>
      <c r="Z425" s="1"/>
    </row>
    <row r="426" spans="1:26" ht="23.25">
      <c r="A426" s="1"/>
      <c r="B426" s="41"/>
      <c r="C426" s="41"/>
      <c r="D426" s="41"/>
      <c r="E426" s="41"/>
      <c r="F426" s="51"/>
      <c r="G426" s="90"/>
      <c r="H426" s="41"/>
      <c r="I426" s="45"/>
      <c r="J426" s="49" t="s">
        <v>45</v>
      </c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>
        <v>33598.4</v>
      </c>
      <c r="V426" s="83">
        <v>36538.1</v>
      </c>
      <c r="W426" s="84">
        <v>36225.6</v>
      </c>
      <c r="X426" s="82">
        <f>(W426/U426)*100</f>
        <v>107.81941997237962</v>
      </c>
      <c r="Y426" s="83">
        <f>(W426/V426)*100</f>
        <v>99.14472837941764</v>
      </c>
      <c r="Z426" s="1"/>
    </row>
    <row r="427" spans="1:26" ht="23.25">
      <c r="A427" s="1"/>
      <c r="B427" s="41"/>
      <c r="C427" s="41"/>
      <c r="D427" s="41"/>
      <c r="E427" s="41"/>
      <c r="F427" s="51"/>
      <c r="G427" s="90"/>
      <c r="H427" s="41"/>
      <c r="I427" s="45"/>
      <c r="J427" s="49" t="s">
        <v>46</v>
      </c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/>
      <c r="V427" s="83"/>
      <c r="W427" s="84"/>
      <c r="X427" s="82"/>
      <c r="Y427" s="83"/>
      <c r="Z427" s="1"/>
    </row>
    <row r="428" spans="1:26" ht="23.25">
      <c r="A428" s="1"/>
      <c r="B428" s="41"/>
      <c r="C428" s="41"/>
      <c r="D428" s="41"/>
      <c r="E428" s="41"/>
      <c r="F428" s="51"/>
      <c r="G428" s="90"/>
      <c r="H428" s="41" t="s">
        <v>157</v>
      </c>
      <c r="I428" s="45"/>
      <c r="J428" s="49" t="s">
        <v>158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f>SUM(U429:U430)</f>
        <v>5967.1</v>
      </c>
      <c r="V428" s="83">
        <f>SUM(V429:V430)</f>
        <v>8379.9</v>
      </c>
      <c r="W428" s="84">
        <f>SUM(W429:W430)</f>
        <v>8307.3</v>
      </c>
      <c r="X428" s="82">
        <f>(W428/U428)*100</f>
        <v>139.21838078798746</v>
      </c>
      <c r="Y428" s="83">
        <f>(W428/V428)*100</f>
        <v>99.1336412129023</v>
      </c>
      <c r="Z428" s="1"/>
    </row>
    <row r="429" spans="1:26" ht="23.25">
      <c r="A429" s="1"/>
      <c r="B429" s="41"/>
      <c r="C429" s="41"/>
      <c r="D429" s="41"/>
      <c r="E429" s="41"/>
      <c r="F429" s="51"/>
      <c r="G429" s="90"/>
      <c r="H429" s="41"/>
      <c r="I429" s="45"/>
      <c r="J429" s="49" t="s">
        <v>45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v>5967.1</v>
      </c>
      <c r="V429" s="83">
        <v>8379.9</v>
      </c>
      <c r="W429" s="84">
        <v>8307.3</v>
      </c>
      <c r="X429" s="82">
        <f>(W429/U429)*100</f>
        <v>139.21838078798746</v>
      </c>
      <c r="Y429" s="83">
        <f>(W429/V429)*100</f>
        <v>99.1336412129023</v>
      </c>
      <c r="Z429" s="1"/>
    </row>
    <row r="430" spans="1:26" ht="23.25">
      <c r="A430" s="1"/>
      <c r="B430" s="41"/>
      <c r="C430" s="41"/>
      <c r="D430" s="41"/>
      <c r="E430" s="41"/>
      <c r="F430" s="51"/>
      <c r="G430" s="90"/>
      <c r="H430" s="41"/>
      <c r="I430" s="45"/>
      <c r="J430" s="49" t="s">
        <v>46</v>
      </c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3"/>
      <c r="W430" s="84"/>
      <c r="X430" s="82"/>
      <c r="Y430" s="83"/>
      <c r="Z430" s="1"/>
    </row>
    <row r="431" spans="1:26" ht="23.25">
      <c r="A431" s="1"/>
      <c r="B431" s="41"/>
      <c r="C431" s="41"/>
      <c r="D431" s="41"/>
      <c r="E431" s="41"/>
      <c r="F431" s="51"/>
      <c r="G431" s="90"/>
      <c r="H431" s="41" t="s">
        <v>167</v>
      </c>
      <c r="I431" s="45"/>
      <c r="J431" s="49" t="s">
        <v>168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/>
      <c r="V431" s="83"/>
      <c r="W431" s="84"/>
      <c r="X431" s="82"/>
      <c r="Y431" s="83"/>
      <c r="Z431" s="1"/>
    </row>
    <row r="432" spans="1:26" ht="23.25">
      <c r="A432" s="1"/>
      <c r="B432" s="41"/>
      <c r="C432" s="41"/>
      <c r="D432" s="41"/>
      <c r="E432" s="41"/>
      <c r="F432" s="51"/>
      <c r="G432" s="90"/>
      <c r="H432" s="41"/>
      <c r="I432" s="45"/>
      <c r="J432" s="49" t="s">
        <v>169</v>
      </c>
      <c r="K432" s="50"/>
      <c r="L432" s="43"/>
      <c r="M432" s="71"/>
      <c r="N432" s="72"/>
      <c r="O432" s="73"/>
      <c r="P432" s="71"/>
      <c r="Q432" s="79"/>
      <c r="R432" s="80"/>
      <c r="S432" s="79"/>
      <c r="T432" s="81"/>
      <c r="U432" s="82">
        <f>SUM(U433:U434)</f>
        <v>6028.9</v>
      </c>
      <c r="V432" s="83">
        <f>SUM(V433:V434)</f>
        <v>8991.4</v>
      </c>
      <c r="W432" s="84">
        <f>SUM(W433:W434)</f>
        <v>8919.6</v>
      </c>
      <c r="X432" s="82">
        <f>(W432/U432)*100</f>
        <v>147.94738675380253</v>
      </c>
      <c r="Y432" s="83">
        <f>(W432/V432)*100</f>
        <v>99.2014591720978</v>
      </c>
      <c r="Z432" s="1"/>
    </row>
    <row r="433" spans="1:26" ht="23.25">
      <c r="A433" s="1"/>
      <c r="B433" s="41"/>
      <c r="C433" s="41"/>
      <c r="D433" s="41"/>
      <c r="E433" s="41"/>
      <c r="F433" s="51"/>
      <c r="G433" s="90"/>
      <c r="H433" s="41"/>
      <c r="I433" s="45"/>
      <c r="J433" s="49" t="s">
        <v>45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v>6028.9</v>
      </c>
      <c r="V433" s="83">
        <v>8991.4</v>
      </c>
      <c r="W433" s="84">
        <v>8919.6</v>
      </c>
      <c r="X433" s="82">
        <f>(W433/U433)*100</f>
        <v>147.94738675380253</v>
      </c>
      <c r="Y433" s="83">
        <f>(W433/V433)*100</f>
        <v>99.2014591720978</v>
      </c>
      <c r="Z433" s="1"/>
    </row>
    <row r="434" spans="1:26" ht="23.25">
      <c r="A434" s="1"/>
      <c r="B434" s="41"/>
      <c r="C434" s="41"/>
      <c r="D434" s="41"/>
      <c r="E434" s="41"/>
      <c r="F434" s="51"/>
      <c r="G434" s="90"/>
      <c r="H434" s="41"/>
      <c r="I434" s="45"/>
      <c r="J434" s="49" t="s">
        <v>46</v>
      </c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/>
      <c r="V434" s="83"/>
      <c r="W434" s="84"/>
      <c r="X434" s="82"/>
      <c r="Y434" s="83"/>
      <c r="Z434" s="1"/>
    </row>
    <row r="435" spans="1:26" ht="23.25">
      <c r="A435" s="1"/>
      <c r="B435" s="41"/>
      <c r="C435" s="41"/>
      <c r="D435" s="41"/>
      <c r="E435" s="41"/>
      <c r="F435" s="51"/>
      <c r="G435" s="90"/>
      <c r="H435" s="41" t="s">
        <v>178</v>
      </c>
      <c r="I435" s="45"/>
      <c r="J435" s="49" t="s">
        <v>179</v>
      </c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>
        <f>SUM(U436:U437)</f>
        <v>5756.9</v>
      </c>
      <c r="V435" s="83">
        <f>SUM(V436:V437)</f>
        <v>8596</v>
      </c>
      <c r="W435" s="84">
        <f>SUM(W436:W437)</f>
        <v>8340.1</v>
      </c>
      <c r="X435" s="82">
        <f>(W435/U435)*100</f>
        <v>144.87137174521013</v>
      </c>
      <c r="Y435" s="83">
        <f>(W435/V435)*100</f>
        <v>97.02303396928804</v>
      </c>
      <c r="Z435" s="1"/>
    </row>
    <row r="436" spans="1:26" ht="23.25">
      <c r="A436" s="1"/>
      <c r="B436" s="41"/>
      <c r="C436" s="41"/>
      <c r="D436" s="41"/>
      <c r="E436" s="41"/>
      <c r="F436" s="51"/>
      <c r="G436" s="90"/>
      <c r="H436" s="41"/>
      <c r="I436" s="45"/>
      <c r="J436" s="49" t="s">
        <v>45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>
        <v>5756.9</v>
      </c>
      <c r="V436" s="83">
        <v>8596</v>
      </c>
      <c r="W436" s="84">
        <v>8340.1</v>
      </c>
      <c r="X436" s="82">
        <f>(W436/U436)*100</f>
        <v>144.87137174521013</v>
      </c>
      <c r="Y436" s="83">
        <f>(W436/V436)*100</f>
        <v>97.02303396928804</v>
      </c>
      <c r="Z436" s="1"/>
    </row>
    <row r="437" spans="1:26" ht="23.25">
      <c r="A437" s="1"/>
      <c r="B437" s="41"/>
      <c r="C437" s="41"/>
      <c r="D437" s="41"/>
      <c r="E437" s="41"/>
      <c r="F437" s="51"/>
      <c r="G437" s="90"/>
      <c r="H437" s="41"/>
      <c r="I437" s="45"/>
      <c r="J437" s="49" t="s">
        <v>46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/>
      <c r="V437" s="83"/>
      <c r="W437" s="84"/>
      <c r="X437" s="82"/>
      <c r="Y437" s="83"/>
      <c r="Z437" s="1"/>
    </row>
    <row r="438" spans="1:26" ht="23.25">
      <c r="A438" s="1"/>
      <c r="B438" s="41"/>
      <c r="C438" s="41"/>
      <c r="D438" s="41"/>
      <c r="E438" s="41"/>
      <c r="F438" s="51"/>
      <c r="G438" s="90"/>
      <c r="H438" s="41"/>
      <c r="I438" s="45"/>
      <c r="J438" s="49"/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/>
      <c r="Y438" s="83"/>
      <c r="Z438" s="1"/>
    </row>
    <row r="439" spans="1:26" ht="23.25">
      <c r="A439" s="1"/>
      <c r="B439" s="41"/>
      <c r="C439" s="41"/>
      <c r="D439" s="41"/>
      <c r="E439" s="41"/>
      <c r="F439" s="51" t="s">
        <v>210</v>
      </c>
      <c r="G439" s="90"/>
      <c r="H439" s="41"/>
      <c r="I439" s="45"/>
      <c r="J439" s="49" t="s">
        <v>211</v>
      </c>
      <c r="K439" s="50"/>
      <c r="L439" s="43"/>
      <c r="M439" s="71"/>
      <c r="N439" s="72"/>
      <c r="O439" s="73"/>
      <c r="P439" s="71"/>
      <c r="Q439" s="79"/>
      <c r="R439" s="80"/>
      <c r="S439" s="79"/>
      <c r="T439" s="81"/>
      <c r="U439" s="82"/>
      <c r="V439" s="83"/>
      <c r="W439" s="84"/>
      <c r="X439" s="82"/>
      <c r="Y439" s="83"/>
      <c r="Z439" s="1"/>
    </row>
    <row r="440" spans="1:26" ht="23.25">
      <c r="A440" s="1"/>
      <c r="B440" s="41"/>
      <c r="C440" s="41"/>
      <c r="D440" s="41"/>
      <c r="E440" s="41"/>
      <c r="F440" s="51"/>
      <c r="G440" s="90"/>
      <c r="H440" s="41"/>
      <c r="I440" s="45"/>
      <c r="J440" s="49" t="s">
        <v>212</v>
      </c>
      <c r="K440" s="50"/>
      <c r="L440" s="43"/>
      <c r="M440" s="71"/>
      <c r="N440" s="72"/>
      <c r="O440" s="73"/>
      <c r="P440" s="71"/>
      <c r="Q440" s="79"/>
      <c r="R440" s="80"/>
      <c r="S440" s="79"/>
      <c r="T440" s="81"/>
      <c r="U440" s="82">
        <f>SUM(U441:U442)</f>
        <v>6536.1</v>
      </c>
      <c r="V440" s="83">
        <f>SUM(V441:V442)</f>
        <v>7748.6</v>
      </c>
      <c r="W440" s="84">
        <f>SUM(W441:W442)</f>
        <v>7496.8</v>
      </c>
      <c r="X440" s="82">
        <f>(W440/U440)*100</f>
        <v>114.6983675280366</v>
      </c>
      <c r="Y440" s="83">
        <f>(W440/V440)*100</f>
        <v>96.75038071393541</v>
      </c>
      <c r="Z440" s="1"/>
    </row>
    <row r="441" spans="1:26" ht="23.25">
      <c r="A441" s="1"/>
      <c r="B441" s="41"/>
      <c r="C441" s="41"/>
      <c r="D441" s="41"/>
      <c r="E441" s="41"/>
      <c r="F441" s="51"/>
      <c r="G441" s="90"/>
      <c r="H441" s="41"/>
      <c r="I441" s="45"/>
      <c r="J441" s="49" t="s">
        <v>45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>
        <f aca="true" t="shared" si="6" ref="U441:W442">SUM(U445)</f>
        <v>6536.1</v>
      </c>
      <c r="V441" s="83">
        <f t="shared" si="6"/>
        <v>7748.6</v>
      </c>
      <c r="W441" s="84">
        <f t="shared" si="6"/>
        <v>7496.8</v>
      </c>
      <c r="X441" s="82">
        <f>(W441/U441)*100</f>
        <v>114.6983675280366</v>
      </c>
      <c r="Y441" s="83">
        <f>(W441/V441)*100</f>
        <v>96.75038071393541</v>
      </c>
      <c r="Z441" s="1"/>
    </row>
    <row r="442" spans="1:26" ht="23.25">
      <c r="A442" s="1"/>
      <c r="B442" s="41"/>
      <c r="C442" s="41"/>
      <c r="D442" s="41"/>
      <c r="E442" s="41"/>
      <c r="F442" s="51"/>
      <c r="G442" s="90"/>
      <c r="H442" s="41"/>
      <c r="I442" s="45"/>
      <c r="J442" s="49" t="s">
        <v>46</v>
      </c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>
        <f t="shared" si="6"/>
        <v>0</v>
      </c>
      <c r="V442" s="83">
        <f t="shared" si="6"/>
        <v>0</v>
      </c>
      <c r="W442" s="84">
        <f t="shared" si="6"/>
        <v>0</v>
      </c>
      <c r="X442" s="82"/>
      <c r="Y442" s="83"/>
      <c r="Z442" s="1"/>
    </row>
    <row r="443" spans="1:26" ht="23.25">
      <c r="A443" s="1"/>
      <c r="B443" s="41"/>
      <c r="C443" s="41"/>
      <c r="D443" s="41"/>
      <c r="E443" s="41"/>
      <c r="F443" s="51"/>
      <c r="G443" s="90"/>
      <c r="H443" s="41"/>
      <c r="I443" s="45"/>
      <c r="J443" s="49"/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/>
      <c r="V443" s="83"/>
      <c r="W443" s="84"/>
      <c r="X443" s="82"/>
      <c r="Y443" s="83"/>
      <c r="Z443" s="1"/>
    </row>
    <row r="444" spans="1:26" ht="23.25">
      <c r="A444" s="1"/>
      <c r="B444" s="41"/>
      <c r="C444" s="41"/>
      <c r="D444" s="41"/>
      <c r="E444" s="41"/>
      <c r="F444" s="51"/>
      <c r="G444" s="90" t="s">
        <v>58</v>
      </c>
      <c r="H444" s="41"/>
      <c r="I444" s="45"/>
      <c r="J444" s="49" t="s">
        <v>59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>
        <f>SUM(U445:U446)</f>
        <v>6536.1</v>
      </c>
      <c r="V444" s="83">
        <f>SUM(V445:V446)</f>
        <v>7748.6</v>
      </c>
      <c r="W444" s="84">
        <f>SUM(W445:W446)</f>
        <v>7496.8</v>
      </c>
      <c r="X444" s="82">
        <f>(W444/U444)*100</f>
        <v>114.6983675280366</v>
      </c>
      <c r="Y444" s="83">
        <f>(W444/V444)*100</f>
        <v>96.75038071393541</v>
      </c>
      <c r="Z444" s="1"/>
    </row>
    <row r="445" spans="1:26" ht="23.25">
      <c r="A445" s="1"/>
      <c r="B445" s="41"/>
      <c r="C445" s="41"/>
      <c r="D445" s="41"/>
      <c r="E445" s="41"/>
      <c r="F445" s="51"/>
      <c r="G445" s="90"/>
      <c r="H445" s="41"/>
      <c r="I445" s="45"/>
      <c r="J445" s="49" t="s">
        <v>45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>
        <f>SUM(U460)</f>
        <v>6536.1</v>
      </c>
      <c r="V445" s="83">
        <f>SUM(V460)</f>
        <v>7748.6</v>
      </c>
      <c r="W445" s="84">
        <f>SUM(W460)</f>
        <v>7496.8</v>
      </c>
      <c r="X445" s="82">
        <f>(W445/U445)*100</f>
        <v>114.6983675280366</v>
      </c>
      <c r="Y445" s="83">
        <f>(W445/V445)*100</f>
        <v>96.75038071393541</v>
      </c>
      <c r="Z445" s="1"/>
    </row>
    <row r="446" spans="1:26" ht="23.25">
      <c r="A446" s="1"/>
      <c r="B446" s="41"/>
      <c r="C446" s="41"/>
      <c r="D446" s="41"/>
      <c r="E446" s="41"/>
      <c r="F446" s="51"/>
      <c r="G446" s="90"/>
      <c r="H446" s="41"/>
      <c r="I446" s="45"/>
      <c r="J446" s="49" t="s">
        <v>46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/>
      <c r="V446" s="83"/>
      <c r="W446" s="84"/>
      <c r="X446" s="82"/>
      <c r="Y446" s="83"/>
      <c r="Z446" s="1"/>
    </row>
    <row r="447" spans="1:26" ht="23.25">
      <c r="A447" s="1"/>
      <c r="B447" s="41"/>
      <c r="C447" s="41"/>
      <c r="D447" s="41"/>
      <c r="E447" s="41"/>
      <c r="F447" s="51"/>
      <c r="G447" s="90"/>
      <c r="H447" s="41"/>
      <c r="I447" s="45"/>
      <c r="J447" s="49"/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/>
      <c r="V447" s="83"/>
      <c r="W447" s="84"/>
      <c r="X447" s="82"/>
      <c r="Y447" s="83"/>
      <c r="Z447" s="1"/>
    </row>
    <row r="448" spans="1:26" ht="23.25">
      <c r="A448" s="1"/>
      <c r="B448" s="41"/>
      <c r="C448" s="41"/>
      <c r="D448" s="41"/>
      <c r="E448" s="41"/>
      <c r="F448" s="51"/>
      <c r="G448" s="90"/>
      <c r="H448" s="41"/>
      <c r="I448" s="45"/>
      <c r="J448" s="49" t="s">
        <v>213</v>
      </c>
      <c r="K448" s="50"/>
      <c r="L448" s="43"/>
      <c r="M448" s="71"/>
      <c r="N448" s="72"/>
      <c r="O448" s="73"/>
      <c r="P448" s="71"/>
      <c r="Q448" s="79"/>
      <c r="R448" s="80"/>
      <c r="S448" s="79"/>
      <c r="T448" s="81"/>
      <c r="U448" s="82"/>
      <c r="V448" s="83"/>
      <c r="W448" s="84"/>
      <c r="X448" s="82"/>
      <c r="Y448" s="83"/>
      <c r="Z448" s="1"/>
    </row>
    <row r="449" spans="1:26" ht="23.25">
      <c r="A449" s="1"/>
      <c r="B449" s="41"/>
      <c r="C449" s="41"/>
      <c r="D449" s="41"/>
      <c r="E449" s="41"/>
      <c r="F449" s="51"/>
      <c r="G449" s="90"/>
      <c r="H449" s="41"/>
      <c r="I449" s="45"/>
      <c r="J449" s="49" t="s">
        <v>214</v>
      </c>
      <c r="K449" s="50"/>
      <c r="L449" s="43" t="s">
        <v>215</v>
      </c>
      <c r="M449" s="71">
        <v>42</v>
      </c>
      <c r="N449" s="72">
        <v>21</v>
      </c>
      <c r="O449" s="73">
        <v>21</v>
      </c>
      <c r="P449" s="71">
        <v>21</v>
      </c>
      <c r="Q449" s="79">
        <f>(P449/N449)*100</f>
        <v>100</v>
      </c>
      <c r="R449" s="80">
        <f>(P449/O449)*100</f>
        <v>100</v>
      </c>
      <c r="S449" s="79">
        <f>(N449/M449)*100</f>
        <v>50</v>
      </c>
      <c r="T449" s="81">
        <f>(P449/M449)*100</f>
        <v>50</v>
      </c>
      <c r="U449" s="82">
        <f>SUM(U460:U461)</f>
        <v>6536.1</v>
      </c>
      <c r="V449" s="83">
        <f>SUM(V460:V461)</f>
        <v>7748.6</v>
      </c>
      <c r="W449" s="84">
        <f>SUM(W460:W461)</f>
        <v>7496.8</v>
      </c>
      <c r="X449" s="82">
        <f>(W449/U449)*100</f>
        <v>114.6983675280366</v>
      </c>
      <c r="Y449" s="83">
        <f>(W449/V449)*100</f>
        <v>96.75038071393541</v>
      </c>
      <c r="Z449" s="1"/>
    </row>
    <row r="450" spans="1:26" ht="23.25">
      <c r="A450" s="1"/>
      <c r="B450" s="52"/>
      <c r="C450" s="52"/>
      <c r="D450" s="52"/>
      <c r="E450" s="52"/>
      <c r="F450" s="91"/>
      <c r="G450" s="92"/>
      <c r="H450" s="52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338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30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28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33</v>
      </c>
      <c r="O454" s="63"/>
      <c r="P454" s="63"/>
      <c r="Q454" s="63"/>
      <c r="R454" s="64"/>
      <c r="S454" s="8" t="s">
        <v>21</v>
      </c>
      <c r="T454" s="8"/>
      <c r="U454" s="14" t="s">
        <v>2</v>
      </c>
      <c r="V454" s="15"/>
      <c r="W454" s="15"/>
      <c r="X454" s="15"/>
      <c r="Y454" s="16"/>
      <c r="Z454" s="1"/>
    </row>
    <row r="455" spans="1:26" ht="23.25">
      <c r="A455" s="1"/>
      <c r="B455" s="20" t="s">
        <v>29</v>
      </c>
      <c r="C455" s="21"/>
      <c r="D455" s="21"/>
      <c r="E455" s="21"/>
      <c r="F455" s="21"/>
      <c r="G455" s="21"/>
      <c r="H455" s="62"/>
      <c r="I455" s="1"/>
      <c r="J455" s="2" t="s">
        <v>4</v>
      </c>
      <c r="K455" s="18"/>
      <c r="L455" s="23" t="s">
        <v>22</v>
      </c>
      <c r="M455" s="23" t="s">
        <v>31</v>
      </c>
      <c r="N455" s="65"/>
      <c r="O455" s="17"/>
      <c r="P455" s="66"/>
      <c r="Q455" s="23" t="s">
        <v>3</v>
      </c>
      <c r="R455" s="16"/>
      <c r="S455" s="15" t="s">
        <v>23</v>
      </c>
      <c r="T455" s="15"/>
      <c r="U455" s="20" t="s">
        <v>20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24</v>
      </c>
      <c r="M456" s="31" t="s">
        <v>24</v>
      </c>
      <c r="N456" s="29" t="s">
        <v>6</v>
      </c>
      <c r="O456" s="68" t="s">
        <v>7</v>
      </c>
      <c r="P456" s="29" t="s">
        <v>8</v>
      </c>
      <c r="Q456" s="20" t="s">
        <v>41</v>
      </c>
      <c r="R456" s="22"/>
      <c r="S456" s="27" t="s">
        <v>25</v>
      </c>
      <c r="T456" s="15"/>
      <c r="U456" s="24"/>
      <c r="V456" s="25"/>
      <c r="W456" s="1"/>
      <c r="X456" s="14" t="s">
        <v>3</v>
      </c>
      <c r="Y456" s="16"/>
      <c r="Z456" s="1"/>
    </row>
    <row r="457" spans="1:26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8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26</v>
      </c>
      <c r="M457" s="29" t="s">
        <v>32</v>
      </c>
      <c r="N457" s="29"/>
      <c r="O457" s="29"/>
      <c r="P457" s="29"/>
      <c r="Q457" s="26" t="s">
        <v>34</v>
      </c>
      <c r="R457" s="30" t="s">
        <v>34</v>
      </c>
      <c r="S457" s="106" t="s">
        <v>37</v>
      </c>
      <c r="T457" s="108" t="s">
        <v>38</v>
      </c>
      <c r="U457" s="31" t="s">
        <v>6</v>
      </c>
      <c r="V457" s="29" t="s">
        <v>9</v>
      </c>
      <c r="W457" s="26" t="s">
        <v>10</v>
      </c>
      <c r="X457" s="14" t="s">
        <v>11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35</v>
      </c>
      <c r="R458" s="38" t="s">
        <v>36</v>
      </c>
      <c r="S458" s="107"/>
      <c r="T458" s="109"/>
      <c r="U458" s="32"/>
      <c r="V458" s="33"/>
      <c r="W458" s="34"/>
      <c r="X458" s="39" t="s">
        <v>39</v>
      </c>
      <c r="Y458" s="40" t="s">
        <v>40</v>
      </c>
      <c r="Z458" s="1"/>
    </row>
    <row r="459" spans="1:26" ht="23.25">
      <c r="A459" s="1"/>
      <c r="B459" s="41"/>
      <c r="C459" s="41"/>
      <c r="D459" s="41"/>
      <c r="E459" s="41"/>
      <c r="F459" s="51"/>
      <c r="G459" s="90"/>
      <c r="H459" s="41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205</v>
      </c>
      <c r="C460" s="41"/>
      <c r="D460" s="41" t="s">
        <v>47</v>
      </c>
      <c r="E460" s="41"/>
      <c r="F460" s="51" t="s">
        <v>210</v>
      </c>
      <c r="G460" s="90" t="s">
        <v>58</v>
      </c>
      <c r="H460" s="41"/>
      <c r="I460" s="45"/>
      <c r="J460" s="49" t="s">
        <v>45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>
        <f>SUM(U464)</f>
        <v>6536.1</v>
      </c>
      <c r="V460" s="83">
        <f>SUM(V464)</f>
        <v>7748.6</v>
      </c>
      <c r="W460" s="84">
        <f>SUM(W464)</f>
        <v>7496.8</v>
      </c>
      <c r="X460" s="82">
        <f>(W460/U460)*100</f>
        <v>114.6983675280366</v>
      </c>
      <c r="Y460" s="83">
        <f>(W460/V460)*100</f>
        <v>96.75038071393541</v>
      </c>
      <c r="Z460" s="1"/>
    </row>
    <row r="461" spans="1:26" ht="23.25">
      <c r="A461" s="1"/>
      <c r="B461" s="41"/>
      <c r="C461" s="41"/>
      <c r="D461" s="41"/>
      <c r="E461" s="41"/>
      <c r="F461" s="51"/>
      <c r="G461" s="90"/>
      <c r="H461" s="41"/>
      <c r="I461" s="45"/>
      <c r="J461" s="49" t="s">
        <v>46</v>
      </c>
      <c r="K461" s="50"/>
      <c r="L461" s="43"/>
      <c r="M461" s="71"/>
      <c r="N461" s="72"/>
      <c r="O461" s="73"/>
      <c r="P461" s="71"/>
      <c r="Q461" s="79"/>
      <c r="R461" s="80"/>
      <c r="S461" s="79"/>
      <c r="T461" s="81"/>
      <c r="U461" s="82"/>
      <c r="V461" s="83"/>
      <c r="W461" s="84"/>
      <c r="X461" s="82"/>
      <c r="Y461" s="83"/>
      <c r="Z461" s="1"/>
    </row>
    <row r="462" spans="1:26" ht="23.25">
      <c r="A462" s="1"/>
      <c r="B462" s="41"/>
      <c r="C462" s="41"/>
      <c r="D462" s="41"/>
      <c r="E462" s="41"/>
      <c r="F462" s="51"/>
      <c r="G462" s="90"/>
      <c r="H462" s="41"/>
      <c r="I462" s="45"/>
      <c r="J462" s="49"/>
      <c r="K462" s="50"/>
      <c r="L462" s="43"/>
      <c r="M462" s="71"/>
      <c r="N462" s="72"/>
      <c r="O462" s="73"/>
      <c r="P462" s="71"/>
      <c r="Q462" s="79"/>
      <c r="R462" s="80"/>
      <c r="S462" s="79"/>
      <c r="T462" s="81"/>
      <c r="U462" s="82"/>
      <c r="V462" s="83"/>
      <c r="W462" s="84"/>
      <c r="X462" s="82"/>
      <c r="Y462" s="83"/>
      <c r="Z462" s="1"/>
    </row>
    <row r="463" spans="1:26" ht="23.25">
      <c r="A463" s="1"/>
      <c r="B463" s="41"/>
      <c r="C463" s="41"/>
      <c r="D463" s="41"/>
      <c r="E463" s="41"/>
      <c r="F463" s="51"/>
      <c r="G463" s="90"/>
      <c r="H463" s="41" t="s">
        <v>180</v>
      </c>
      <c r="I463" s="45"/>
      <c r="J463" s="49" t="s">
        <v>181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>
        <f>SUM(U464:U465)</f>
        <v>6536.1</v>
      </c>
      <c r="V463" s="83">
        <f>SUM(V464:V465)</f>
        <v>7748.6</v>
      </c>
      <c r="W463" s="84">
        <f>SUM(W464:W465)</f>
        <v>7496.8</v>
      </c>
      <c r="X463" s="82">
        <f>(W463/U463)*100</f>
        <v>114.6983675280366</v>
      </c>
      <c r="Y463" s="83">
        <f>(W463/V463)*100</f>
        <v>96.75038071393541</v>
      </c>
      <c r="Z463" s="1"/>
    </row>
    <row r="464" spans="1:26" ht="23.25">
      <c r="A464" s="1"/>
      <c r="B464" s="41"/>
      <c r="C464" s="41"/>
      <c r="D464" s="41"/>
      <c r="E464" s="41"/>
      <c r="F464" s="51"/>
      <c r="G464" s="90"/>
      <c r="H464" s="41"/>
      <c r="I464" s="45"/>
      <c r="J464" s="49" t="s">
        <v>45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>
        <v>6536.1</v>
      </c>
      <c r="V464" s="83">
        <v>7748.6</v>
      </c>
      <c r="W464" s="84">
        <v>7496.8</v>
      </c>
      <c r="X464" s="82">
        <f>(W464/U464)*100</f>
        <v>114.6983675280366</v>
      </c>
      <c r="Y464" s="83">
        <f>(W464/V464)*100</f>
        <v>96.75038071393541</v>
      </c>
      <c r="Z464" s="1"/>
    </row>
    <row r="465" spans="1:26" ht="23.25">
      <c r="A465" s="1"/>
      <c r="B465" s="41"/>
      <c r="C465" s="41"/>
      <c r="D465" s="41"/>
      <c r="E465" s="41"/>
      <c r="F465" s="51"/>
      <c r="G465" s="90"/>
      <c r="H465" s="41"/>
      <c r="I465" s="45"/>
      <c r="J465" s="49" t="s">
        <v>46</v>
      </c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3"/>
      <c r="W465" s="84"/>
      <c r="X465" s="82"/>
      <c r="Y465" s="83"/>
      <c r="Z465" s="1"/>
    </row>
    <row r="466" spans="1:26" ht="23.25">
      <c r="A466" s="1"/>
      <c r="B466" s="41"/>
      <c r="C466" s="41"/>
      <c r="D466" s="41"/>
      <c r="E466" s="41"/>
      <c r="F466" s="51"/>
      <c r="G466" s="90"/>
      <c r="H466" s="41"/>
      <c r="I466" s="45"/>
      <c r="J466" s="49"/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/>
      <c r="V466" s="83"/>
      <c r="W466" s="84"/>
      <c r="X466" s="82"/>
      <c r="Y466" s="83"/>
      <c r="Z466" s="1"/>
    </row>
    <row r="467" spans="1:26" ht="23.25">
      <c r="A467" s="1"/>
      <c r="B467" s="41"/>
      <c r="C467" s="41"/>
      <c r="D467" s="41"/>
      <c r="E467" s="41"/>
      <c r="F467" s="51" t="s">
        <v>216</v>
      </c>
      <c r="G467" s="90"/>
      <c r="H467" s="41"/>
      <c r="I467" s="45"/>
      <c r="J467" s="49" t="s">
        <v>217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/>
      <c r="V467" s="83"/>
      <c r="W467" s="84"/>
      <c r="X467" s="82"/>
      <c r="Y467" s="83"/>
      <c r="Z467" s="1"/>
    </row>
    <row r="468" spans="1:26" ht="23.25">
      <c r="A468" s="1"/>
      <c r="B468" s="41"/>
      <c r="C468" s="41"/>
      <c r="D468" s="41"/>
      <c r="E468" s="41"/>
      <c r="F468" s="51"/>
      <c r="G468" s="90"/>
      <c r="H468" s="41"/>
      <c r="I468" s="45"/>
      <c r="J468" s="49" t="s">
        <v>218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>
        <f>SUM(U469:U470)</f>
        <v>5598.7</v>
      </c>
      <c r="V468" s="83">
        <f>SUM(V469:V470)</f>
        <v>6938.9</v>
      </c>
      <c r="W468" s="84">
        <f>SUM(W469:W470)</f>
        <v>6626.4</v>
      </c>
      <c r="X468" s="82">
        <f>(W468/U468)*100</f>
        <v>118.35604693946809</v>
      </c>
      <c r="Y468" s="83">
        <f>(W468/V468)*100</f>
        <v>95.49640432921645</v>
      </c>
      <c r="Z468" s="1"/>
    </row>
    <row r="469" spans="1:26" ht="23.25">
      <c r="A469" s="1"/>
      <c r="B469" s="41"/>
      <c r="C469" s="41"/>
      <c r="D469" s="41"/>
      <c r="E469" s="41"/>
      <c r="F469" s="51"/>
      <c r="G469" s="90"/>
      <c r="H469" s="41"/>
      <c r="I469" s="45"/>
      <c r="J469" s="49" t="s">
        <v>45</v>
      </c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>
        <f aca="true" t="shared" si="7" ref="U469:W470">SUM(U473)</f>
        <v>5598.7</v>
      </c>
      <c r="V469" s="83">
        <f t="shared" si="7"/>
        <v>6938.9</v>
      </c>
      <c r="W469" s="84">
        <f t="shared" si="7"/>
        <v>6626.4</v>
      </c>
      <c r="X469" s="82">
        <f>(W469/U469)*100</f>
        <v>118.35604693946809</v>
      </c>
      <c r="Y469" s="83">
        <f>(W469/V469)*100</f>
        <v>95.49640432921645</v>
      </c>
      <c r="Z469" s="1"/>
    </row>
    <row r="470" spans="1:26" ht="23.25">
      <c r="A470" s="1"/>
      <c r="B470" s="41"/>
      <c r="C470" s="41"/>
      <c r="D470" s="41"/>
      <c r="E470" s="41"/>
      <c r="F470" s="51"/>
      <c r="G470" s="90"/>
      <c r="H470" s="41"/>
      <c r="I470" s="45"/>
      <c r="J470" s="49" t="s">
        <v>46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>
        <f t="shared" si="7"/>
        <v>0</v>
      </c>
      <c r="V470" s="83">
        <f t="shared" si="7"/>
        <v>0</v>
      </c>
      <c r="W470" s="84">
        <f t="shared" si="7"/>
        <v>0</v>
      </c>
      <c r="X470" s="82"/>
      <c r="Y470" s="83"/>
      <c r="Z470" s="1"/>
    </row>
    <row r="471" spans="1:26" ht="23.25">
      <c r="A471" s="1"/>
      <c r="B471" s="41"/>
      <c r="C471" s="41"/>
      <c r="D471" s="41"/>
      <c r="E471" s="41"/>
      <c r="F471" s="51"/>
      <c r="G471" s="90"/>
      <c r="H471" s="41"/>
      <c r="I471" s="45"/>
      <c r="J471" s="49"/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/>
      <c r="V471" s="83"/>
      <c r="W471" s="84"/>
      <c r="X471" s="82"/>
      <c r="Y471" s="83"/>
      <c r="Z471" s="1"/>
    </row>
    <row r="472" spans="1:26" ht="23.25">
      <c r="A472" s="1"/>
      <c r="B472" s="41"/>
      <c r="C472" s="41"/>
      <c r="D472" s="41"/>
      <c r="E472" s="41"/>
      <c r="F472" s="51"/>
      <c r="G472" s="90" t="s">
        <v>58</v>
      </c>
      <c r="H472" s="41"/>
      <c r="I472" s="45"/>
      <c r="J472" s="49" t="s">
        <v>59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>
        <f>SUM(U473:U474)</f>
        <v>5598.7</v>
      </c>
      <c r="V472" s="83">
        <f>SUM(V473:V474)</f>
        <v>6938.9</v>
      </c>
      <c r="W472" s="84">
        <f>SUM(W473:W474)</f>
        <v>6626.4</v>
      </c>
      <c r="X472" s="82">
        <f>(W472/U472)*100</f>
        <v>118.35604693946809</v>
      </c>
      <c r="Y472" s="83">
        <f>(W472/V472)*100</f>
        <v>95.49640432921645</v>
      </c>
      <c r="Z472" s="1"/>
    </row>
    <row r="473" spans="1:26" ht="23.25">
      <c r="A473" s="1"/>
      <c r="B473" s="41"/>
      <c r="C473" s="41"/>
      <c r="D473" s="41"/>
      <c r="E473" s="41"/>
      <c r="F473" s="51"/>
      <c r="G473" s="90"/>
      <c r="H473" s="41"/>
      <c r="I473" s="45"/>
      <c r="J473" s="49" t="s">
        <v>45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>
        <f>SUM(U478)</f>
        <v>5598.7</v>
      </c>
      <c r="V473" s="83">
        <f>SUM(V478)</f>
        <v>6938.9</v>
      </c>
      <c r="W473" s="84">
        <f>SUM(W478)</f>
        <v>6626.4</v>
      </c>
      <c r="X473" s="82">
        <f>(W473/U473)*100</f>
        <v>118.35604693946809</v>
      </c>
      <c r="Y473" s="83">
        <f>(W473/V473)*100</f>
        <v>95.49640432921645</v>
      </c>
      <c r="Z473" s="1"/>
    </row>
    <row r="474" spans="1:26" ht="23.25">
      <c r="A474" s="1"/>
      <c r="B474" s="41"/>
      <c r="C474" s="41"/>
      <c r="D474" s="41"/>
      <c r="E474" s="41"/>
      <c r="F474" s="51"/>
      <c r="G474" s="90"/>
      <c r="H474" s="41"/>
      <c r="I474" s="45"/>
      <c r="J474" s="49" t="s">
        <v>46</v>
      </c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/>
      <c r="V474" s="83"/>
      <c r="W474" s="84"/>
      <c r="X474" s="82"/>
      <c r="Y474" s="83"/>
      <c r="Z474" s="1"/>
    </row>
    <row r="475" spans="1:26" ht="23.25">
      <c r="A475" s="1"/>
      <c r="B475" s="41"/>
      <c r="C475" s="41"/>
      <c r="D475" s="41"/>
      <c r="E475" s="41"/>
      <c r="F475" s="51"/>
      <c r="G475" s="90"/>
      <c r="H475" s="41"/>
      <c r="I475" s="45"/>
      <c r="J475" s="49"/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/>
      <c r="V475" s="83"/>
      <c r="W475" s="84"/>
      <c r="X475" s="82"/>
      <c r="Y475" s="83"/>
      <c r="Z475" s="1"/>
    </row>
    <row r="476" spans="1:26" ht="23.25">
      <c r="A476" s="1"/>
      <c r="B476" s="41"/>
      <c r="C476" s="41"/>
      <c r="D476" s="41"/>
      <c r="E476" s="41"/>
      <c r="F476" s="51"/>
      <c r="G476" s="90"/>
      <c r="H476" s="41"/>
      <c r="I476" s="45"/>
      <c r="J476" s="49" t="s">
        <v>219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/>
      <c r="V476" s="83"/>
      <c r="W476" s="84"/>
      <c r="X476" s="82"/>
      <c r="Y476" s="83"/>
      <c r="Z476" s="1"/>
    </row>
    <row r="477" spans="1:26" ht="23.25">
      <c r="A477" s="1"/>
      <c r="B477" s="41"/>
      <c r="C477" s="41"/>
      <c r="D477" s="41"/>
      <c r="E477" s="41"/>
      <c r="F477" s="51"/>
      <c r="G477" s="90"/>
      <c r="H477" s="41"/>
      <c r="I477" s="45"/>
      <c r="J477" s="49" t="s">
        <v>220</v>
      </c>
      <c r="K477" s="50"/>
      <c r="L477" s="43" t="s">
        <v>221</v>
      </c>
      <c r="M477" s="71">
        <v>32</v>
      </c>
      <c r="N477" s="72">
        <v>23</v>
      </c>
      <c r="O477" s="73">
        <v>23</v>
      </c>
      <c r="P477" s="71">
        <v>9</v>
      </c>
      <c r="Q477" s="79">
        <f>(P477/N477)*100</f>
        <v>39.130434782608695</v>
      </c>
      <c r="R477" s="80">
        <f>(P477/O477)*100</f>
        <v>39.130434782608695</v>
      </c>
      <c r="S477" s="79">
        <f>(N477/M477)*100</f>
        <v>71.875</v>
      </c>
      <c r="T477" s="81">
        <f>(P477/M477)*100</f>
        <v>28.125</v>
      </c>
      <c r="U477" s="82">
        <f>SUM(U478:U478)</f>
        <v>5598.7</v>
      </c>
      <c r="V477" s="83">
        <f>SUM(V478:V478)</f>
        <v>6938.9</v>
      </c>
      <c r="W477" s="84">
        <f>SUM(W478:W478)</f>
        <v>6626.4</v>
      </c>
      <c r="X477" s="82">
        <f>(W477/U477)*100</f>
        <v>118.35604693946809</v>
      </c>
      <c r="Y477" s="83">
        <f>(W477/V477)*100</f>
        <v>95.49640432921645</v>
      </c>
      <c r="Z477" s="1"/>
    </row>
    <row r="478" spans="1:26" ht="23.25">
      <c r="A478" s="1"/>
      <c r="B478" s="41"/>
      <c r="C478" s="41"/>
      <c r="D478" s="41"/>
      <c r="E478" s="41"/>
      <c r="F478" s="51"/>
      <c r="G478" s="90"/>
      <c r="H478" s="41"/>
      <c r="I478" s="45"/>
      <c r="J478" s="49" t="s">
        <v>45</v>
      </c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>
        <f>SUM(U482)</f>
        <v>5598.7</v>
      </c>
      <c r="V478" s="83">
        <f>SUM(V482)</f>
        <v>6938.9</v>
      </c>
      <c r="W478" s="84">
        <f>SUM(W482)</f>
        <v>6626.4</v>
      </c>
      <c r="X478" s="82">
        <f>(W478/U478)*100</f>
        <v>118.35604693946809</v>
      </c>
      <c r="Y478" s="83">
        <f>(W478/V478)*100</f>
        <v>95.49640432921645</v>
      </c>
      <c r="Z478" s="1"/>
    </row>
    <row r="479" spans="1:26" ht="23.25">
      <c r="A479" s="1"/>
      <c r="B479" s="41"/>
      <c r="C479" s="41"/>
      <c r="D479" s="41"/>
      <c r="E479" s="41"/>
      <c r="F479" s="51"/>
      <c r="G479" s="90"/>
      <c r="H479" s="41"/>
      <c r="I479" s="45"/>
      <c r="J479" s="49" t="s">
        <v>46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/>
      <c r="V479" s="83"/>
      <c r="W479" s="84"/>
      <c r="X479" s="82"/>
      <c r="Y479" s="83"/>
      <c r="Z479" s="1"/>
    </row>
    <row r="480" spans="1:26" ht="23.25">
      <c r="A480" s="1"/>
      <c r="B480" s="41"/>
      <c r="C480" s="41"/>
      <c r="D480" s="41"/>
      <c r="E480" s="41"/>
      <c r="F480" s="51"/>
      <c r="G480" s="90"/>
      <c r="H480" s="41"/>
      <c r="I480" s="45"/>
      <c r="J480" s="49"/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/>
      <c r="V480" s="83"/>
      <c r="W480" s="84"/>
      <c r="X480" s="82"/>
      <c r="Y480" s="83"/>
      <c r="Z480" s="1"/>
    </row>
    <row r="481" spans="1:26" ht="23.25">
      <c r="A481" s="1"/>
      <c r="B481" s="41"/>
      <c r="C481" s="41"/>
      <c r="D481" s="41"/>
      <c r="E481" s="41"/>
      <c r="F481" s="51"/>
      <c r="G481" s="90"/>
      <c r="H481" s="41" t="s">
        <v>182</v>
      </c>
      <c r="I481" s="45"/>
      <c r="J481" s="49" t="s">
        <v>183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>
        <f>SUM(U482:U483)</f>
        <v>5598.7</v>
      </c>
      <c r="V481" s="83">
        <f>SUM(V482:V483)</f>
        <v>6938.9</v>
      </c>
      <c r="W481" s="84">
        <f>SUM(W482:W483)</f>
        <v>6626.4</v>
      </c>
      <c r="X481" s="82">
        <f>(W481/U481)*100</f>
        <v>118.35604693946809</v>
      </c>
      <c r="Y481" s="83">
        <f>(W481/V481)*100</f>
        <v>95.49640432921645</v>
      </c>
      <c r="Z481" s="1"/>
    </row>
    <row r="482" spans="1:26" ht="23.25">
      <c r="A482" s="1"/>
      <c r="B482" s="41"/>
      <c r="C482" s="41"/>
      <c r="D482" s="41"/>
      <c r="E482" s="41"/>
      <c r="F482" s="51"/>
      <c r="G482" s="90"/>
      <c r="H482" s="41"/>
      <c r="I482" s="45"/>
      <c r="J482" s="49" t="s">
        <v>45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>
        <v>5598.7</v>
      </c>
      <c r="V482" s="83">
        <v>6938.9</v>
      </c>
      <c r="W482" s="84">
        <v>6626.4</v>
      </c>
      <c r="X482" s="82">
        <f>(W482/U482)*100</f>
        <v>118.35604693946809</v>
      </c>
      <c r="Y482" s="83">
        <f>(W482/V482)*100</f>
        <v>95.49640432921645</v>
      </c>
      <c r="Z482" s="1"/>
    </row>
    <row r="483" spans="1:26" ht="23.25">
      <c r="A483" s="1"/>
      <c r="B483" s="41"/>
      <c r="C483" s="41"/>
      <c r="D483" s="41"/>
      <c r="E483" s="41"/>
      <c r="F483" s="51"/>
      <c r="G483" s="90"/>
      <c r="H483" s="41"/>
      <c r="I483" s="45"/>
      <c r="J483" s="49" t="s">
        <v>46</v>
      </c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/>
      <c r="V483" s="83"/>
      <c r="W483" s="84"/>
      <c r="X483" s="82"/>
      <c r="Y483" s="83"/>
      <c r="Z483" s="1"/>
    </row>
    <row r="484" spans="1:26" ht="23.25">
      <c r="A484" s="1"/>
      <c r="B484" s="41"/>
      <c r="C484" s="41"/>
      <c r="D484" s="41"/>
      <c r="E484" s="41"/>
      <c r="F484" s="51"/>
      <c r="G484" s="90"/>
      <c r="H484" s="41"/>
      <c r="I484" s="45"/>
      <c r="J484" s="49"/>
      <c r="K484" s="50"/>
      <c r="L484" s="43"/>
      <c r="M484" s="71"/>
      <c r="N484" s="72"/>
      <c r="O484" s="73"/>
      <c r="P484" s="71"/>
      <c r="Q484" s="79"/>
      <c r="R484" s="80"/>
      <c r="S484" s="79"/>
      <c r="T484" s="81"/>
      <c r="U484" s="82"/>
      <c r="V484" s="83"/>
      <c r="W484" s="84"/>
      <c r="X484" s="82"/>
      <c r="Y484" s="83"/>
      <c r="Z484" s="1"/>
    </row>
    <row r="485" spans="1:26" ht="23.25">
      <c r="A485" s="1"/>
      <c r="B485" s="41"/>
      <c r="C485" s="41"/>
      <c r="D485" s="41"/>
      <c r="E485" s="41"/>
      <c r="F485" s="51" t="s">
        <v>222</v>
      </c>
      <c r="G485" s="90"/>
      <c r="H485" s="41"/>
      <c r="I485" s="45"/>
      <c r="J485" s="49" t="s">
        <v>223</v>
      </c>
      <c r="K485" s="50"/>
      <c r="L485" s="43"/>
      <c r="M485" s="71"/>
      <c r="N485" s="72"/>
      <c r="O485" s="73"/>
      <c r="P485" s="71"/>
      <c r="Q485" s="79"/>
      <c r="R485" s="80"/>
      <c r="S485" s="79"/>
      <c r="T485" s="81"/>
      <c r="U485" s="82">
        <f>SUM(U486:U487)</f>
        <v>340394.3</v>
      </c>
      <c r="V485" s="83">
        <f>SUM(V486:V487)</f>
        <v>389810.4</v>
      </c>
      <c r="W485" s="84">
        <f>SUM(W486:W487)</f>
        <v>365731.20000000007</v>
      </c>
      <c r="X485" s="82">
        <f>(W485/U485)*100</f>
        <v>107.44339726017742</v>
      </c>
      <c r="Y485" s="83">
        <f>(W485/V485)*100</f>
        <v>93.8228431052635</v>
      </c>
      <c r="Z485" s="1"/>
    </row>
    <row r="486" spans="1:26" ht="23.25">
      <c r="A486" s="1"/>
      <c r="B486" s="41"/>
      <c r="C486" s="41"/>
      <c r="D486" s="41"/>
      <c r="E486" s="41"/>
      <c r="F486" s="51"/>
      <c r="G486" s="90"/>
      <c r="H486" s="41"/>
      <c r="I486" s="45"/>
      <c r="J486" s="49" t="s">
        <v>45</v>
      </c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>
        <f aca="true" t="shared" si="8" ref="U486:W487">SUM(U516+U491)</f>
        <v>297393.6</v>
      </c>
      <c r="V486" s="83">
        <f t="shared" si="8"/>
        <v>344817.4</v>
      </c>
      <c r="W486" s="84">
        <f t="shared" si="8"/>
        <v>321373.80000000005</v>
      </c>
      <c r="X486" s="82">
        <f>(W486/U486)*100</f>
        <v>108.06345529964332</v>
      </c>
      <c r="Y486" s="83">
        <f>(W486/V486)*100</f>
        <v>93.2011551621235</v>
      </c>
      <c r="Z486" s="1"/>
    </row>
    <row r="487" spans="1:26" ht="23.25">
      <c r="A487" s="1"/>
      <c r="B487" s="41"/>
      <c r="C487" s="41"/>
      <c r="D487" s="41"/>
      <c r="E487" s="41"/>
      <c r="F487" s="51"/>
      <c r="G487" s="90"/>
      <c r="H487" s="41"/>
      <c r="I487" s="45"/>
      <c r="J487" s="49" t="s">
        <v>46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>
        <f t="shared" si="8"/>
        <v>43000.7</v>
      </c>
      <c r="V487" s="83">
        <f t="shared" si="8"/>
        <v>44993</v>
      </c>
      <c r="W487" s="84">
        <f t="shared" si="8"/>
        <v>44357.4</v>
      </c>
      <c r="X487" s="82">
        <f>(W487/U487)*100</f>
        <v>103.15506491754786</v>
      </c>
      <c r="Y487" s="83">
        <f>(W487/V487)*100</f>
        <v>98.58733580779233</v>
      </c>
      <c r="Z487" s="1"/>
    </row>
    <row r="488" spans="1:26" ht="23.25">
      <c r="A488" s="1"/>
      <c r="B488" s="41"/>
      <c r="C488" s="41"/>
      <c r="D488" s="41"/>
      <c r="E488" s="41"/>
      <c r="F488" s="51"/>
      <c r="G488" s="90"/>
      <c r="H488" s="41"/>
      <c r="I488" s="45"/>
      <c r="J488" s="49"/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/>
      <c r="V488" s="83"/>
      <c r="W488" s="84"/>
      <c r="X488" s="82"/>
      <c r="Y488" s="83"/>
      <c r="Z488" s="1"/>
    </row>
    <row r="489" spans="1:26" ht="23.25">
      <c r="A489" s="1"/>
      <c r="B489" s="41"/>
      <c r="C489" s="41"/>
      <c r="D489" s="41"/>
      <c r="E489" s="41"/>
      <c r="F489" s="51"/>
      <c r="G489" s="90" t="s">
        <v>224</v>
      </c>
      <c r="H489" s="41"/>
      <c r="I489" s="45"/>
      <c r="J489" s="49" t="s">
        <v>225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/>
      <c r="V489" s="83"/>
      <c r="W489" s="84"/>
      <c r="X489" s="82"/>
      <c r="Y489" s="83"/>
      <c r="Z489" s="1"/>
    </row>
    <row r="490" spans="1:26" ht="23.25">
      <c r="A490" s="1"/>
      <c r="B490" s="41"/>
      <c r="C490" s="41"/>
      <c r="D490" s="41"/>
      <c r="E490" s="41"/>
      <c r="F490" s="51"/>
      <c r="G490" s="90"/>
      <c r="H490" s="41"/>
      <c r="I490" s="45"/>
      <c r="J490" s="49" t="s">
        <v>226</v>
      </c>
      <c r="K490" s="50"/>
      <c r="L490" s="43"/>
      <c r="M490" s="71"/>
      <c r="N490" s="72"/>
      <c r="O490" s="73"/>
      <c r="P490" s="71"/>
      <c r="Q490" s="79"/>
      <c r="R490" s="80"/>
      <c r="S490" s="79"/>
      <c r="T490" s="81"/>
      <c r="U490" s="82">
        <f>SUM(U491:U492)</f>
        <v>29510.3</v>
      </c>
      <c r="V490" s="83">
        <f>SUM(V491:V492)</f>
        <v>29510.3</v>
      </c>
      <c r="W490" s="84">
        <f>SUM(W491:W492)</f>
        <v>7576.7</v>
      </c>
      <c r="X490" s="82">
        <f>(W490/U490)*100</f>
        <v>25.674764404292738</v>
      </c>
      <c r="Y490" s="83">
        <f>(W490/V490)*100</f>
        <v>25.674764404292738</v>
      </c>
      <c r="Z490" s="1"/>
    </row>
    <row r="491" spans="1:26" ht="23.25">
      <c r="A491" s="1"/>
      <c r="B491" s="41"/>
      <c r="C491" s="41"/>
      <c r="D491" s="41"/>
      <c r="E491" s="41"/>
      <c r="F491" s="51"/>
      <c r="G491" s="90"/>
      <c r="H491" s="41"/>
      <c r="I491" s="45"/>
      <c r="J491" s="49" t="s">
        <v>45</v>
      </c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>
        <f>SUM(U507)</f>
        <v>29510.3</v>
      </c>
      <c r="V491" s="83">
        <f>SUM(V507)</f>
        <v>29510.3</v>
      </c>
      <c r="W491" s="84">
        <f>SUM(W507)</f>
        <v>7576.7</v>
      </c>
      <c r="X491" s="82">
        <f>(W491/U491)*100</f>
        <v>25.674764404292738</v>
      </c>
      <c r="Y491" s="83">
        <f>(W491/V491)*100</f>
        <v>25.674764404292738</v>
      </c>
      <c r="Z491" s="1"/>
    </row>
    <row r="492" spans="1:26" ht="23.25">
      <c r="A492" s="1"/>
      <c r="B492" s="41"/>
      <c r="C492" s="41"/>
      <c r="D492" s="41"/>
      <c r="E492" s="41"/>
      <c r="F492" s="51"/>
      <c r="G492" s="90"/>
      <c r="H492" s="41"/>
      <c r="I492" s="45"/>
      <c r="J492" s="49" t="s">
        <v>46</v>
      </c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/>
      <c r="V492" s="83"/>
      <c r="W492" s="84"/>
      <c r="X492" s="82"/>
      <c r="Y492" s="83"/>
      <c r="Z492" s="1"/>
    </row>
    <row r="493" spans="1:26" ht="23.25">
      <c r="A493" s="1"/>
      <c r="B493" s="41"/>
      <c r="C493" s="41"/>
      <c r="D493" s="41"/>
      <c r="E493" s="41"/>
      <c r="F493" s="51"/>
      <c r="G493" s="90"/>
      <c r="H493" s="41"/>
      <c r="I493" s="45"/>
      <c r="J493" s="49"/>
      <c r="K493" s="50"/>
      <c r="L493" s="43"/>
      <c r="M493" s="71"/>
      <c r="N493" s="72"/>
      <c r="O493" s="73"/>
      <c r="P493" s="71"/>
      <c r="Q493" s="79"/>
      <c r="R493" s="80"/>
      <c r="S493" s="79"/>
      <c r="T493" s="81"/>
      <c r="U493" s="82"/>
      <c r="V493" s="83"/>
      <c r="W493" s="84"/>
      <c r="X493" s="82"/>
      <c r="Y493" s="83"/>
      <c r="Z493" s="1"/>
    </row>
    <row r="494" spans="1:26" ht="23.25">
      <c r="A494" s="1"/>
      <c r="B494" s="41"/>
      <c r="C494" s="41"/>
      <c r="D494" s="41"/>
      <c r="E494" s="41"/>
      <c r="F494" s="51"/>
      <c r="G494" s="90"/>
      <c r="H494" s="41"/>
      <c r="I494" s="45"/>
      <c r="J494" s="49"/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/>
      <c r="V494" s="83"/>
      <c r="W494" s="84"/>
      <c r="X494" s="82"/>
      <c r="Y494" s="83"/>
      <c r="Z494" s="1"/>
    </row>
    <row r="495" spans="1:26" ht="23.25">
      <c r="A495" s="1"/>
      <c r="B495" s="52"/>
      <c r="C495" s="52"/>
      <c r="D495" s="52"/>
      <c r="E495" s="52"/>
      <c r="F495" s="91"/>
      <c r="G495" s="92"/>
      <c r="H495" s="52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339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30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28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33</v>
      </c>
      <c r="O499" s="63"/>
      <c r="P499" s="63"/>
      <c r="Q499" s="63"/>
      <c r="R499" s="64"/>
      <c r="S499" s="8" t="s">
        <v>21</v>
      </c>
      <c r="T499" s="8"/>
      <c r="U499" s="14" t="s">
        <v>2</v>
      </c>
      <c r="V499" s="15"/>
      <c r="W499" s="15"/>
      <c r="X499" s="15"/>
      <c r="Y499" s="16"/>
      <c r="Z499" s="1"/>
    </row>
    <row r="500" spans="1:26" ht="23.25">
      <c r="A500" s="1"/>
      <c r="B500" s="20" t="s">
        <v>29</v>
      </c>
      <c r="C500" s="21"/>
      <c r="D500" s="21"/>
      <c r="E500" s="21"/>
      <c r="F500" s="21"/>
      <c r="G500" s="21"/>
      <c r="H500" s="62"/>
      <c r="I500" s="1"/>
      <c r="J500" s="2" t="s">
        <v>4</v>
      </c>
      <c r="K500" s="18"/>
      <c r="L500" s="23" t="s">
        <v>22</v>
      </c>
      <c r="M500" s="23" t="s">
        <v>31</v>
      </c>
      <c r="N500" s="65"/>
      <c r="O500" s="17"/>
      <c r="P500" s="66"/>
      <c r="Q500" s="23" t="s">
        <v>3</v>
      </c>
      <c r="R500" s="16"/>
      <c r="S500" s="15" t="s">
        <v>23</v>
      </c>
      <c r="T500" s="15"/>
      <c r="U500" s="20" t="s">
        <v>20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24</v>
      </c>
      <c r="M501" s="31" t="s">
        <v>24</v>
      </c>
      <c r="N501" s="29" t="s">
        <v>6</v>
      </c>
      <c r="O501" s="68" t="s">
        <v>7</v>
      </c>
      <c r="P501" s="29" t="s">
        <v>8</v>
      </c>
      <c r="Q501" s="20" t="s">
        <v>41</v>
      </c>
      <c r="R501" s="22"/>
      <c r="S501" s="27" t="s">
        <v>25</v>
      </c>
      <c r="T501" s="15"/>
      <c r="U501" s="24"/>
      <c r="V501" s="25"/>
      <c r="W501" s="1"/>
      <c r="X501" s="14" t="s">
        <v>3</v>
      </c>
      <c r="Y501" s="16"/>
      <c r="Z501" s="1"/>
    </row>
    <row r="502" spans="1:26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8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26</v>
      </c>
      <c r="M502" s="29" t="s">
        <v>32</v>
      </c>
      <c r="N502" s="29"/>
      <c r="O502" s="29"/>
      <c r="P502" s="29"/>
      <c r="Q502" s="26" t="s">
        <v>34</v>
      </c>
      <c r="R502" s="30" t="s">
        <v>34</v>
      </c>
      <c r="S502" s="106" t="s">
        <v>37</v>
      </c>
      <c r="T502" s="108" t="s">
        <v>38</v>
      </c>
      <c r="U502" s="31" t="s">
        <v>6</v>
      </c>
      <c r="V502" s="29" t="s">
        <v>9</v>
      </c>
      <c r="W502" s="26" t="s">
        <v>10</v>
      </c>
      <c r="X502" s="14" t="s">
        <v>11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35</v>
      </c>
      <c r="R503" s="38" t="s">
        <v>36</v>
      </c>
      <c r="S503" s="107"/>
      <c r="T503" s="109"/>
      <c r="U503" s="32"/>
      <c r="V503" s="33"/>
      <c r="W503" s="34"/>
      <c r="X503" s="39" t="s">
        <v>39</v>
      </c>
      <c r="Y503" s="40" t="s">
        <v>40</v>
      </c>
      <c r="Z503" s="1"/>
    </row>
    <row r="504" spans="1:26" ht="23.25">
      <c r="A504" s="1"/>
      <c r="B504" s="41"/>
      <c r="C504" s="41"/>
      <c r="D504" s="41"/>
      <c r="E504" s="41"/>
      <c r="F504" s="51"/>
      <c r="G504" s="90"/>
      <c r="H504" s="41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205</v>
      </c>
      <c r="C505" s="41"/>
      <c r="D505" s="41" t="s">
        <v>47</v>
      </c>
      <c r="E505" s="41"/>
      <c r="F505" s="51" t="s">
        <v>222</v>
      </c>
      <c r="G505" s="90" t="s">
        <v>224</v>
      </c>
      <c r="H505" s="41"/>
      <c r="I505" s="45"/>
      <c r="J505" s="49" t="s">
        <v>227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/>
      <c r="V505" s="83"/>
      <c r="W505" s="84"/>
      <c r="X505" s="82"/>
      <c r="Y505" s="83"/>
      <c r="Z505" s="1"/>
    </row>
    <row r="506" spans="1:26" ht="23.25">
      <c r="A506" s="1"/>
      <c r="B506" s="41"/>
      <c r="C506" s="41"/>
      <c r="D506" s="41"/>
      <c r="E506" s="41"/>
      <c r="F506" s="51"/>
      <c r="G506" s="90"/>
      <c r="H506" s="41"/>
      <c r="I506" s="45"/>
      <c r="J506" s="49" t="s">
        <v>228</v>
      </c>
      <c r="K506" s="50"/>
      <c r="L506" s="43" t="s">
        <v>229</v>
      </c>
      <c r="M506" s="71">
        <v>2</v>
      </c>
      <c r="N506" s="72">
        <v>2</v>
      </c>
      <c r="O506" s="73">
        <v>2</v>
      </c>
      <c r="P506" s="71">
        <v>2</v>
      </c>
      <c r="Q506" s="79">
        <f>(P506/N506)*100</f>
        <v>100</v>
      </c>
      <c r="R506" s="80">
        <f>(P506/O506)*100</f>
        <v>100</v>
      </c>
      <c r="S506" s="79">
        <v>55</v>
      </c>
      <c r="T506" s="81">
        <f>(P506/M506)*100</f>
        <v>100</v>
      </c>
      <c r="U506" s="82">
        <f>SUM(U507:U508)</f>
        <v>29510.3</v>
      </c>
      <c r="V506" s="83">
        <f>SUM(V507:V508)</f>
        <v>29510.3</v>
      </c>
      <c r="W506" s="84">
        <f>SUM(W507:W508)</f>
        <v>7576.7</v>
      </c>
      <c r="X506" s="82">
        <f>(W506/U506)*100</f>
        <v>25.674764404292738</v>
      </c>
      <c r="Y506" s="83">
        <f>(W506/V506)*100</f>
        <v>25.674764404292738</v>
      </c>
      <c r="Z506" s="1"/>
    </row>
    <row r="507" spans="1:26" ht="23.25">
      <c r="A507" s="1"/>
      <c r="B507" s="41"/>
      <c r="C507" s="41"/>
      <c r="D507" s="41"/>
      <c r="E507" s="41"/>
      <c r="F507" s="51"/>
      <c r="G507" s="90"/>
      <c r="H507" s="41"/>
      <c r="I507" s="45"/>
      <c r="J507" s="49" t="s">
        <v>45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>
        <f>SUM(U512)</f>
        <v>29510.3</v>
      </c>
      <c r="V507" s="83">
        <f>SUM(V512)</f>
        <v>29510.3</v>
      </c>
      <c r="W507" s="84">
        <f>SUM(W512)</f>
        <v>7576.7</v>
      </c>
      <c r="X507" s="82">
        <f>(W507/U507)*100</f>
        <v>25.674764404292738</v>
      </c>
      <c r="Y507" s="83">
        <f>(W507/V507)*100</f>
        <v>25.674764404292738</v>
      </c>
      <c r="Z507" s="1"/>
    </row>
    <row r="508" spans="1:26" ht="23.25">
      <c r="A508" s="1"/>
      <c r="B508" s="41"/>
      <c r="C508" s="41"/>
      <c r="D508" s="41"/>
      <c r="E508" s="41"/>
      <c r="F508" s="51"/>
      <c r="G508" s="90"/>
      <c r="H508" s="41"/>
      <c r="I508" s="45"/>
      <c r="J508" s="49" t="s">
        <v>46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/>
      <c r="V508" s="83"/>
      <c r="W508" s="84"/>
      <c r="X508" s="82"/>
      <c r="Y508" s="83"/>
      <c r="Z508" s="1"/>
    </row>
    <row r="509" spans="1:26" ht="23.25">
      <c r="A509" s="1"/>
      <c r="B509" s="41"/>
      <c r="C509" s="41"/>
      <c r="D509" s="41"/>
      <c r="E509" s="41"/>
      <c r="F509" s="51"/>
      <c r="G509" s="90"/>
      <c r="H509" s="41"/>
      <c r="I509" s="45"/>
      <c r="J509" s="49"/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/>
      <c r="V509" s="83"/>
      <c r="W509" s="84"/>
      <c r="X509" s="82"/>
      <c r="Y509" s="83"/>
      <c r="Z509" s="1"/>
    </row>
    <row r="510" spans="1:26" ht="23.25">
      <c r="A510" s="1"/>
      <c r="B510" s="41"/>
      <c r="C510" s="41"/>
      <c r="D510" s="41"/>
      <c r="E510" s="41"/>
      <c r="F510" s="51"/>
      <c r="G510" s="90"/>
      <c r="H510" s="41" t="s">
        <v>184</v>
      </c>
      <c r="I510" s="45"/>
      <c r="J510" s="49" t="s">
        <v>185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/>
      <c r="V510" s="83"/>
      <c r="W510" s="84"/>
      <c r="X510" s="82"/>
      <c r="Y510" s="83"/>
      <c r="Z510" s="1"/>
    </row>
    <row r="511" spans="1:26" ht="23.25">
      <c r="A511" s="1"/>
      <c r="B511" s="41"/>
      <c r="C511" s="41"/>
      <c r="D511" s="41"/>
      <c r="E511" s="41"/>
      <c r="F511" s="51"/>
      <c r="G511" s="90"/>
      <c r="H511" s="41"/>
      <c r="I511" s="45"/>
      <c r="J511" s="49" t="s">
        <v>186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>
        <f>SUM(U512:U513)</f>
        <v>29510.3</v>
      </c>
      <c r="V511" s="83">
        <f>SUM(V512:V513)</f>
        <v>29510.3</v>
      </c>
      <c r="W511" s="84">
        <f>SUM(W512:W513)</f>
        <v>7576.7</v>
      </c>
      <c r="X511" s="82">
        <f>(W511/U511)*100</f>
        <v>25.674764404292738</v>
      </c>
      <c r="Y511" s="83">
        <f>(W511/V511)*100</f>
        <v>25.674764404292738</v>
      </c>
      <c r="Z511" s="1"/>
    </row>
    <row r="512" spans="1:26" ht="23.25">
      <c r="A512" s="1"/>
      <c r="B512" s="41"/>
      <c r="C512" s="41"/>
      <c r="D512" s="41"/>
      <c r="E512" s="41"/>
      <c r="F512" s="51"/>
      <c r="G512" s="90"/>
      <c r="H512" s="41"/>
      <c r="I512" s="45"/>
      <c r="J512" s="49" t="s">
        <v>45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>
        <v>29510.3</v>
      </c>
      <c r="V512" s="83">
        <v>29510.3</v>
      </c>
      <c r="W512" s="84">
        <v>7576.7</v>
      </c>
      <c r="X512" s="82">
        <f>(W512/U512)*100</f>
        <v>25.674764404292738</v>
      </c>
      <c r="Y512" s="83">
        <f>(W512/V512)*100</f>
        <v>25.674764404292738</v>
      </c>
      <c r="Z512" s="1"/>
    </row>
    <row r="513" spans="1:26" ht="23.25">
      <c r="A513" s="1"/>
      <c r="B513" s="41"/>
      <c r="C513" s="41"/>
      <c r="D513" s="41"/>
      <c r="E513" s="41"/>
      <c r="F513" s="51"/>
      <c r="G513" s="90"/>
      <c r="H513" s="41"/>
      <c r="I513" s="45"/>
      <c r="J513" s="49" t="s">
        <v>46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/>
      <c r="V513" s="83"/>
      <c r="W513" s="84"/>
      <c r="X513" s="82"/>
      <c r="Y513" s="83"/>
      <c r="Z513" s="1"/>
    </row>
    <row r="514" spans="1:26" ht="23.25">
      <c r="A514" s="1"/>
      <c r="B514" s="41"/>
      <c r="C514" s="41"/>
      <c r="D514" s="41"/>
      <c r="E514" s="41"/>
      <c r="F514" s="51"/>
      <c r="G514" s="90"/>
      <c r="H514" s="41"/>
      <c r="I514" s="45"/>
      <c r="J514" s="49"/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/>
      <c r="V514" s="83"/>
      <c r="W514" s="84"/>
      <c r="X514" s="82"/>
      <c r="Y514" s="83"/>
      <c r="Z514" s="1"/>
    </row>
    <row r="515" spans="1:26" ht="23.25">
      <c r="A515" s="1"/>
      <c r="B515" s="41"/>
      <c r="C515" s="41"/>
      <c r="D515" s="41"/>
      <c r="E515" s="41"/>
      <c r="F515" s="51"/>
      <c r="G515" s="90" t="s">
        <v>58</v>
      </c>
      <c r="H515" s="41"/>
      <c r="I515" s="45"/>
      <c r="J515" s="49" t="s">
        <v>59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>
        <f>SUM(U516:U517)</f>
        <v>310884</v>
      </c>
      <c r="V515" s="82">
        <f>SUM(V516:V517)</f>
        <v>360300.10000000003</v>
      </c>
      <c r="W515" s="82">
        <f>SUM(W516:W517)</f>
        <v>358154.50000000006</v>
      </c>
      <c r="X515" s="82">
        <f>(W515/U515)*100</f>
        <v>115.20518907373814</v>
      </c>
      <c r="Y515" s="83">
        <f>(W515/V515)*100</f>
        <v>99.40449641840233</v>
      </c>
      <c r="Z515" s="1"/>
    </row>
    <row r="516" spans="1:26" ht="23.25">
      <c r="A516" s="1"/>
      <c r="B516" s="41"/>
      <c r="C516" s="41"/>
      <c r="D516" s="41"/>
      <c r="E516" s="41"/>
      <c r="F516" s="51"/>
      <c r="G516" s="90"/>
      <c r="H516" s="41"/>
      <c r="I516" s="45"/>
      <c r="J516" s="49" t="s">
        <v>45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>
        <f>SUM(U525+U719+U739+U748+U757+U777+U787+U521+U528+U531+U534+U537+U550+U553+U556+U559+U562+U565+U568+U571+U574+U577+U580+U583+U596+U599+U602+U605+U608+U611+U614+U617+U620+U623+U626+U629+U642+U645+U648+U651+U654+U657+U660+U663+U666+U669+U672+U685+U688+U691+U694+U697+U700+U703+U706+U709+U790+U793)</f>
        <v>267883.3</v>
      </c>
      <c r="V516" s="82">
        <f>SUM(V525+V719+V739+V748+V757+V777+V787+V521+V528+V531+V534+V537+V550+V553+V556+V559+V562+V565+V568+V571+V574+V577+V580+V583+V596+V599+V602+V605+V608+V611+V614+V617+V620+V623+V626+V629+V642+V645+V648+V651+V654+V657+V660+V663+V666+V669+V672+V685+V688+V691+V694+V697+V700+V703+V706+V709+V790+V793)</f>
        <v>315307.10000000003</v>
      </c>
      <c r="W516" s="82">
        <f>SUM(W525+W719+W739+W748+W757+W777+W787+W521+W528+W531+W534+W537+W550+W553+W556+W559+W562+W565+W568+W571+W574+W577+W580+W583+W596+W599+W602+W605+W608+W611+W614+W617+W620+W623+W626+W629+W642+W645+W648+W651+W654+W657+W660+W663+W666+W669+W672+W685+W688+W691+W694+W697+W700+W703+W706+W709+W790+W793)</f>
        <v>313797.10000000003</v>
      </c>
      <c r="X516" s="82">
        <f>(W516/U516)*100</f>
        <v>117.13947827281508</v>
      </c>
      <c r="Y516" s="83">
        <f>(W516/V516)*100</f>
        <v>99.52110180836398</v>
      </c>
      <c r="Z516" s="1"/>
    </row>
    <row r="517" spans="1:26" ht="23.25">
      <c r="A517" s="1"/>
      <c r="B517" s="41"/>
      <c r="C517" s="41"/>
      <c r="D517" s="41"/>
      <c r="E517" s="41"/>
      <c r="F517" s="51"/>
      <c r="G517" s="90"/>
      <c r="H517" s="41"/>
      <c r="I517" s="45"/>
      <c r="J517" s="49" t="s">
        <v>46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>
        <f>SUM(U526+U730+U740+U749+U758+U778+U788+U522+U529+U532+U535+U538+U551+U554+U557+U560+U563+U566+U569+U572+U575+U578+U581+U584+U597+U600+U603+U606+U609+U612+U615+U618+U621+U624+U627+U640+U643+U646+U649+U652+U655+U658+U661+U664+U667+U670+U673+U686+U689+U692+U695+U698+U701+U704+U707+U710+U791+U794)</f>
        <v>43000.7</v>
      </c>
      <c r="V517" s="82">
        <f>SUM(V526+V730+V740+V749+V758+V778+V788+V522+V529+V532+V535+V538+V551+V554+V557+V560+V563+V566+V569+V572+V575+V578+V581+V584+V597+V600+V603+V606+V609+V612+V615+V618+V621+V624+V627+V640+V643+V646+V649+V652+V655+V658+V661+V664+V667+V670+V673+V686+V689+V692+V695+V698+V701+V704+V707+V710+V791+V794)</f>
        <v>44993</v>
      </c>
      <c r="W517" s="82">
        <f>SUM(W526+W730+W740+W749+W758+W778+W788+W522+W529+W532+W535+W538+W551+W554+W557+W560+W563+W566+W569+W572+W575+W578+W581+W584+W597+W600+W603+W606+W609+W612+W615+W618+W621+W624+W627+W640+W643+W646+W649+W652+W655+W658+W661+W664+W667+W670+W673+W686+W689+W692+W695+W698+W701+W704+W707+W710+W791+W794)</f>
        <v>44357.4</v>
      </c>
      <c r="X517" s="82">
        <f>(W517/U517)*100</f>
        <v>103.15506491754786</v>
      </c>
      <c r="Y517" s="83">
        <f>(W517/V517)*100</f>
        <v>98.58733580779233</v>
      </c>
      <c r="Z517" s="1"/>
    </row>
    <row r="518" spans="1:26" ht="23.25">
      <c r="A518" s="1"/>
      <c r="B518" s="41"/>
      <c r="C518" s="41"/>
      <c r="D518" s="41"/>
      <c r="E518" s="41"/>
      <c r="F518" s="51"/>
      <c r="G518" s="90"/>
      <c r="H518" s="41"/>
      <c r="I518" s="45"/>
      <c r="J518" s="49"/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/>
      <c r="V518" s="83"/>
      <c r="W518" s="84"/>
      <c r="X518" s="82"/>
      <c r="Y518" s="83"/>
      <c r="Z518" s="1"/>
    </row>
    <row r="519" spans="1:26" ht="23.25">
      <c r="A519" s="1"/>
      <c r="B519" s="41"/>
      <c r="C519" s="41"/>
      <c r="D519" s="41"/>
      <c r="E519" s="41"/>
      <c r="F519" s="51"/>
      <c r="G519" s="90"/>
      <c r="H519" s="41" t="s">
        <v>230</v>
      </c>
      <c r="I519" s="45"/>
      <c r="J519" s="49" t="s">
        <v>231</v>
      </c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/>
      <c r="V519" s="83"/>
      <c r="W519" s="84"/>
      <c r="X519" s="82"/>
      <c r="Y519" s="83"/>
      <c r="Z519" s="1"/>
    </row>
    <row r="520" spans="1:26" ht="23.25">
      <c r="A520" s="1"/>
      <c r="B520" s="41"/>
      <c r="C520" s="41"/>
      <c r="D520" s="41"/>
      <c r="E520" s="41"/>
      <c r="F520" s="51"/>
      <c r="G520" s="90"/>
      <c r="H520" s="41"/>
      <c r="I520" s="45"/>
      <c r="J520" s="49" t="s">
        <v>232</v>
      </c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>
        <f>SUM(U521:U522)</f>
        <v>15944.3</v>
      </c>
      <c r="V520" s="83">
        <f>SUM(V521:V522)</f>
        <v>17936.6</v>
      </c>
      <c r="W520" s="84">
        <f>SUM(W521:W522)</f>
        <v>17301</v>
      </c>
      <c r="X520" s="82">
        <f>(W520/U520)*100</f>
        <v>108.50899694561693</v>
      </c>
      <c r="Y520" s="83">
        <f>(W520/V520)*100</f>
        <v>96.4564075688815</v>
      </c>
      <c r="Z520" s="1"/>
    </row>
    <row r="521" spans="1:26" ht="23.25">
      <c r="A521" s="1"/>
      <c r="B521" s="41"/>
      <c r="C521" s="41"/>
      <c r="D521" s="41"/>
      <c r="E521" s="41"/>
      <c r="F521" s="51"/>
      <c r="G521" s="90"/>
      <c r="H521" s="41"/>
      <c r="I521" s="45"/>
      <c r="J521" s="49" t="s">
        <v>45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/>
      <c r="V521" s="83"/>
      <c r="W521" s="84"/>
      <c r="X521" s="82"/>
      <c r="Y521" s="83"/>
      <c r="Z521" s="1"/>
    </row>
    <row r="522" spans="1:26" ht="23.25">
      <c r="A522" s="1"/>
      <c r="B522" s="41"/>
      <c r="C522" s="41"/>
      <c r="D522" s="41"/>
      <c r="E522" s="41"/>
      <c r="F522" s="51"/>
      <c r="G522" s="90"/>
      <c r="H522" s="41"/>
      <c r="I522" s="45"/>
      <c r="J522" s="49" t="s">
        <v>46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>
        <v>15944.3</v>
      </c>
      <c r="V522" s="83">
        <v>17936.6</v>
      </c>
      <c r="W522" s="84">
        <v>17301</v>
      </c>
      <c r="X522" s="82">
        <f>(W522/U522)*100</f>
        <v>108.50899694561693</v>
      </c>
      <c r="Y522" s="83">
        <f>(W522/V522)*100</f>
        <v>96.4564075688815</v>
      </c>
      <c r="Z522" s="1"/>
    </row>
    <row r="523" spans="1:26" ht="23.25">
      <c r="A523" s="1"/>
      <c r="B523" s="41"/>
      <c r="C523" s="41"/>
      <c r="D523" s="41"/>
      <c r="E523" s="41"/>
      <c r="F523" s="51"/>
      <c r="G523" s="90"/>
      <c r="H523" s="41" t="s">
        <v>87</v>
      </c>
      <c r="I523" s="45"/>
      <c r="J523" s="49" t="s">
        <v>88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/>
      <c r="V523" s="83"/>
      <c r="W523" s="84"/>
      <c r="X523" s="82"/>
      <c r="Y523" s="83"/>
      <c r="Z523" s="1"/>
    </row>
    <row r="524" spans="1:26" ht="23.25">
      <c r="A524" s="1"/>
      <c r="B524" s="41"/>
      <c r="C524" s="41"/>
      <c r="D524" s="41"/>
      <c r="E524" s="41"/>
      <c r="F524" s="51"/>
      <c r="G524" s="90"/>
      <c r="H524" s="41"/>
      <c r="I524" s="45"/>
      <c r="J524" s="49" t="s">
        <v>89</v>
      </c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>
        <f>SUM(U525:U526)</f>
        <v>12457.6</v>
      </c>
      <c r="V524" s="83">
        <f>SUM(V525:V526)</f>
        <v>17746.1</v>
      </c>
      <c r="W524" s="84">
        <f>SUM(W525:W526)</f>
        <v>17752.3</v>
      </c>
      <c r="X524" s="82">
        <f>(W524/U524)*100</f>
        <v>142.50176599023888</v>
      </c>
      <c r="Y524" s="83">
        <f>(W524/V524)*100</f>
        <v>100.03493725381915</v>
      </c>
      <c r="Z524" s="1"/>
    </row>
    <row r="525" spans="1:26" ht="23.25">
      <c r="A525" s="1"/>
      <c r="B525" s="41"/>
      <c r="C525" s="41"/>
      <c r="D525" s="41"/>
      <c r="E525" s="41"/>
      <c r="F525" s="51"/>
      <c r="G525" s="90"/>
      <c r="H525" s="41"/>
      <c r="I525" s="45"/>
      <c r="J525" s="49" t="s">
        <v>45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>
        <v>12457.6</v>
      </c>
      <c r="V525" s="83">
        <v>17746.1</v>
      </c>
      <c r="W525" s="84">
        <v>17752.3</v>
      </c>
      <c r="X525" s="82">
        <f>(W525/U525)*100</f>
        <v>142.50176599023888</v>
      </c>
      <c r="Y525" s="83">
        <f>(W525/V525)*100</f>
        <v>100.03493725381915</v>
      </c>
      <c r="Z525" s="1"/>
    </row>
    <row r="526" spans="1:26" ht="23.25">
      <c r="A526" s="1"/>
      <c r="B526" s="41"/>
      <c r="C526" s="41"/>
      <c r="D526" s="41"/>
      <c r="E526" s="41"/>
      <c r="F526" s="51"/>
      <c r="G526" s="90"/>
      <c r="H526" s="41"/>
      <c r="I526" s="45"/>
      <c r="J526" s="49" t="s">
        <v>46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/>
      <c r="V526" s="83"/>
      <c r="W526" s="84"/>
      <c r="X526" s="82"/>
      <c r="Y526" s="83"/>
      <c r="Z526" s="1"/>
    </row>
    <row r="527" spans="1:26" ht="23.25">
      <c r="A527" s="1"/>
      <c r="B527" s="41"/>
      <c r="C527" s="41"/>
      <c r="D527" s="41"/>
      <c r="E527" s="41"/>
      <c r="F527" s="51"/>
      <c r="G527" s="90"/>
      <c r="H527" s="41" t="s">
        <v>95</v>
      </c>
      <c r="I527" s="45"/>
      <c r="J527" s="49" t="s">
        <v>96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>
        <f>SUM(U528:U529)</f>
        <v>2853.4</v>
      </c>
      <c r="V527" s="83">
        <f>SUM(V528:V529)</f>
        <v>3597.6</v>
      </c>
      <c r="W527" s="84">
        <f>SUM(W528:W529)</f>
        <v>3583.3</v>
      </c>
      <c r="X527" s="82">
        <f>(W527/U527)*100</f>
        <v>125.58000981285484</v>
      </c>
      <c r="Y527" s="83">
        <f>(W527/V527)*100</f>
        <v>99.60251278630199</v>
      </c>
      <c r="Z527" s="1"/>
    </row>
    <row r="528" spans="1:26" ht="23.25">
      <c r="A528" s="1"/>
      <c r="B528" s="41"/>
      <c r="C528" s="41"/>
      <c r="D528" s="41"/>
      <c r="E528" s="41"/>
      <c r="F528" s="51"/>
      <c r="G528" s="90"/>
      <c r="H528" s="41"/>
      <c r="I528" s="45"/>
      <c r="J528" s="49" t="s">
        <v>45</v>
      </c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>
        <v>2853.4</v>
      </c>
      <c r="V528" s="83">
        <v>3597.6</v>
      </c>
      <c r="W528" s="84">
        <v>3583.3</v>
      </c>
      <c r="X528" s="82">
        <f>(W528/U528)*100</f>
        <v>125.58000981285484</v>
      </c>
      <c r="Y528" s="83">
        <f>(W528/V528)*100</f>
        <v>99.60251278630199</v>
      </c>
      <c r="Z528" s="1"/>
    </row>
    <row r="529" spans="1:26" ht="23.25">
      <c r="A529" s="1"/>
      <c r="B529" s="41"/>
      <c r="C529" s="41"/>
      <c r="D529" s="41"/>
      <c r="E529" s="41"/>
      <c r="F529" s="51"/>
      <c r="G529" s="90"/>
      <c r="H529" s="41"/>
      <c r="I529" s="45"/>
      <c r="J529" s="49" t="s">
        <v>46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/>
      <c r="V529" s="83"/>
      <c r="W529" s="84"/>
      <c r="X529" s="82"/>
      <c r="Y529" s="83"/>
      <c r="Z529" s="1"/>
    </row>
    <row r="530" spans="1:26" ht="23.25">
      <c r="A530" s="1"/>
      <c r="B530" s="41"/>
      <c r="C530" s="41"/>
      <c r="D530" s="41"/>
      <c r="E530" s="41"/>
      <c r="F530" s="51"/>
      <c r="G530" s="90"/>
      <c r="H530" s="41" t="s">
        <v>97</v>
      </c>
      <c r="I530" s="45"/>
      <c r="J530" s="49" t="s">
        <v>98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>
        <f>SUM(U531:U532)</f>
        <v>6953</v>
      </c>
      <c r="V530" s="83">
        <f>SUM(V531:V532)</f>
        <v>8288.7</v>
      </c>
      <c r="W530" s="84">
        <f>SUM(W531:W532)</f>
        <v>8267</v>
      </c>
      <c r="X530" s="82">
        <f>(W530/U530)*100</f>
        <v>118.89831727311953</v>
      </c>
      <c r="Y530" s="83">
        <f>(W530/V530)*100</f>
        <v>99.73819778734904</v>
      </c>
      <c r="Z530" s="1"/>
    </row>
    <row r="531" spans="1:26" ht="23.25">
      <c r="A531" s="1"/>
      <c r="B531" s="41"/>
      <c r="C531" s="41"/>
      <c r="D531" s="41"/>
      <c r="E531" s="41"/>
      <c r="F531" s="51"/>
      <c r="G531" s="90"/>
      <c r="H531" s="41"/>
      <c r="I531" s="45"/>
      <c r="J531" s="49" t="s">
        <v>45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>
        <v>6953</v>
      </c>
      <c r="V531" s="83">
        <v>8288.7</v>
      </c>
      <c r="W531" s="84">
        <v>8267</v>
      </c>
      <c r="X531" s="82">
        <f>(W531/U531)*100</f>
        <v>118.89831727311953</v>
      </c>
      <c r="Y531" s="83">
        <f>(W531/V531)*100</f>
        <v>99.73819778734904</v>
      </c>
      <c r="Z531" s="1"/>
    </row>
    <row r="532" spans="1:26" ht="23.25">
      <c r="A532" s="1"/>
      <c r="B532" s="41"/>
      <c r="C532" s="41"/>
      <c r="D532" s="41"/>
      <c r="E532" s="41"/>
      <c r="F532" s="51"/>
      <c r="G532" s="90"/>
      <c r="H532" s="41"/>
      <c r="I532" s="45"/>
      <c r="J532" s="49" t="s">
        <v>46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/>
      <c r="W532" s="84"/>
      <c r="X532" s="82"/>
      <c r="Y532" s="83"/>
      <c r="Z532" s="1"/>
    </row>
    <row r="533" spans="1:26" ht="23.25">
      <c r="A533" s="1"/>
      <c r="B533" s="41"/>
      <c r="C533" s="41"/>
      <c r="D533" s="41"/>
      <c r="E533" s="41"/>
      <c r="F533" s="51"/>
      <c r="G533" s="90"/>
      <c r="H533" s="41" t="s">
        <v>99</v>
      </c>
      <c r="I533" s="45"/>
      <c r="J533" s="49" t="s">
        <v>100</v>
      </c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>
        <f>SUM(U534:U535)</f>
        <v>3129.7</v>
      </c>
      <c r="V533" s="83">
        <f>SUM(V534:V535)</f>
        <v>3833.1</v>
      </c>
      <c r="W533" s="84">
        <f>SUM(W534:W535)</f>
        <v>3757.7</v>
      </c>
      <c r="X533" s="82">
        <f>(W533/U533)*100</f>
        <v>120.06582100520818</v>
      </c>
      <c r="Y533" s="83">
        <f>(W533/V533)*100</f>
        <v>98.03292374318437</v>
      </c>
      <c r="Z533" s="1"/>
    </row>
    <row r="534" spans="1:26" ht="23.25">
      <c r="A534" s="1"/>
      <c r="B534" s="41"/>
      <c r="C534" s="41"/>
      <c r="D534" s="41"/>
      <c r="E534" s="41"/>
      <c r="F534" s="51"/>
      <c r="G534" s="90"/>
      <c r="H534" s="41"/>
      <c r="I534" s="45"/>
      <c r="J534" s="49" t="s">
        <v>45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>
        <v>3129.7</v>
      </c>
      <c r="V534" s="83">
        <v>3833.1</v>
      </c>
      <c r="W534" s="84">
        <v>3757.7</v>
      </c>
      <c r="X534" s="82">
        <f>(W534/U534)*100</f>
        <v>120.06582100520818</v>
      </c>
      <c r="Y534" s="83">
        <f>(W534/V534)*100</f>
        <v>98.03292374318437</v>
      </c>
      <c r="Z534" s="1"/>
    </row>
    <row r="535" spans="1:26" ht="23.25">
      <c r="A535" s="1"/>
      <c r="B535" s="41"/>
      <c r="C535" s="41"/>
      <c r="D535" s="41"/>
      <c r="E535" s="41"/>
      <c r="F535" s="51"/>
      <c r="G535" s="90"/>
      <c r="H535" s="41"/>
      <c r="I535" s="45"/>
      <c r="J535" s="49" t="s">
        <v>46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/>
      <c r="V535" s="83"/>
      <c r="W535" s="84"/>
      <c r="X535" s="82"/>
      <c r="Y535" s="83"/>
      <c r="Z535" s="1"/>
    </row>
    <row r="536" spans="1:26" ht="23.25">
      <c r="A536" s="1"/>
      <c r="B536" s="41"/>
      <c r="C536" s="41"/>
      <c r="D536" s="41"/>
      <c r="E536" s="41"/>
      <c r="F536" s="51"/>
      <c r="G536" s="90"/>
      <c r="H536" s="41" t="s">
        <v>101</v>
      </c>
      <c r="I536" s="45"/>
      <c r="J536" s="49" t="s">
        <v>102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>
        <f>SUM(U537:U538)</f>
        <v>3552.3</v>
      </c>
      <c r="V536" s="83">
        <f>SUM(V537:V538)</f>
        <v>4377.3</v>
      </c>
      <c r="W536" s="84">
        <f>SUM(W537:W538)</f>
        <v>4363.7</v>
      </c>
      <c r="X536" s="82">
        <f>(W536/U536)*100</f>
        <v>122.84153928440726</v>
      </c>
      <c r="Y536" s="83">
        <f>(W536/V536)*100</f>
        <v>99.6893061933155</v>
      </c>
      <c r="Z536" s="1"/>
    </row>
    <row r="537" spans="1:26" ht="23.25">
      <c r="A537" s="1"/>
      <c r="B537" s="41"/>
      <c r="C537" s="41"/>
      <c r="D537" s="41"/>
      <c r="E537" s="41"/>
      <c r="F537" s="51"/>
      <c r="G537" s="90"/>
      <c r="H537" s="41"/>
      <c r="I537" s="45"/>
      <c r="J537" s="49" t="s">
        <v>45</v>
      </c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>
        <v>3552.3</v>
      </c>
      <c r="V537" s="83">
        <v>4377.3</v>
      </c>
      <c r="W537" s="84">
        <v>4363.7</v>
      </c>
      <c r="X537" s="82">
        <f>(W537/U537)*100</f>
        <v>122.84153928440726</v>
      </c>
      <c r="Y537" s="83">
        <f>(W537/V537)*100</f>
        <v>99.6893061933155</v>
      </c>
      <c r="Z537" s="1"/>
    </row>
    <row r="538" spans="1:26" ht="23.25">
      <c r="A538" s="1"/>
      <c r="B538" s="41"/>
      <c r="C538" s="41"/>
      <c r="D538" s="41"/>
      <c r="E538" s="41"/>
      <c r="F538" s="51"/>
      <c r="G538" s="90"/>
      <c r="H538" s="41"/>
      <c r="I538" s="45"/>
      <c r="J538" s="49" t="s">
        <v>46</v>
      </c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/>
      <c r="V538" s="83"/>
      <c r="W538" s="84"/>
      <c r="X538" s="82"/>
      <c r="Y538" s="83"/>
      <c r="Z538" s="1"/>
    </row>
    <row r="539" spans="1:26" ht="23.25">
      <c r="A539" s="1"/>
      <c r="B539" s="41"/>
      <c r="C539" s="41"/>
      <c r="D539" s="41"/>
      <c r="E539" s="41"/>
      <c r="F539" s="51"/>
      <c r="G539" s="90"/>
      <c r="H539" s="41" t="s">
        <v>103</v>
      </c>
      <c r="I539" s="45"/>
      <c r="J539" s="49" t="s">
        <v>104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>
        <f>SUM(U550:U551)</f>
        <v>8640.2</v>
      </c>
      <c r="V539" s="83">
        <f>SUM(V550:V551)</f>
        <v>10247.2</v>
      </c>
      <c r="W539" s="84">
        <f>SUM(W550:W551)</f>
        <v>10161.1</v>
      </c>
      <c r="X539" s="82">
        <f>(W539/U539)*100</f>
        <v>117.60260179162518</v>
      </c>
      <c r="Y539" s="83">
        <f>(W539/V539)*100</f>
        <v>99.15977047388554</v>
      </c>
      <c r="Z539" s="1"/>
    </row>
    <row r="540" spans="1:26" ht="23.25">
      <c r="A540" s="1"/>
      <c r="B540" s="52"/>
      <c r="C540" s="52"/>
      <c r="D540" s="52"/>
      <c r="E540" s="52"/>
      <c r="F540" s="91"/>
      <c r="G540" s="92"/>
      <c r="H540" s="52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340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30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28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33</v>
      </c>
      <c r="O544" s="63"/>
      <c r="P544" s="63"/>
      <c r="Q544" s="63"/>
      <c r="R544" s="64"/>
      <c r="S544" s="8" t="s">
        <v>21</v>
      </c>
      <c r="T544" s="8"/>
      <c r="U544" s="14" t="s">
        <v>2</v>
      </c>
      <c r="V544" s="15"/>
      <c r="W544" s="15"/>
      <c r="X544" s="15"/>
      <c r="Y544" s="16"/>
      <c r="Z544" s="1"/>
    </row>
    <row r="545" spans="1:26" ht="23.25">
      <c r="A545" s="1"/>
      <c r="B545" s="20" t="s">
        <v>29</v>
      </c>
      <c r="C545" s="21"/>
      <c r="D545" s="21"/>
      <c r="E545" s="21"/>
      <c r="F545" s="21"/>
      <c r="G545" s="21"/>
      <c r="H545" s="62"/>
      <c r="I545" s="1"/>
      <c r="J545" s="2" t="s">
        <v>4</v>
      </c>
      <c r="K545" s="18"/>
      <c r="L545" s="23" t="s">
        <v>22</v>
      </c>
      <c r="M545" s="23" t="s">
        <v>31</v>
      </c>
      <c r="N545" s="65"/>
      <c r="O545" s="17"/>
      <c r="P545" s="66"/>
      <c r="Q545" s="23" t="s">
        <v>3</v>
      </c>
      <c r="R545" s="16"/>
      <c r="S545" s="15" t="s">
        <v>23</v>
      </c>
      <c r="T545" s="15"/>
      <c r="U545" s="20" t="s">
        <v>20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24</v>
      </c>
      <c r="M546" s="31" t="s">
        <v>24</v>
      </c>
      <c r="N546" s="29" t="s">
        <v>6</v>
      </c>
      <c r="O546" s="68" t="s">
        <v>7</v>
      </c>
      <c r="P546" s="29" t="s">
        <v>8</v>
      </c>
      <c r="Q546" s="20" t="s">
        <v>41</v>
      </c>
      <c r="R546" s="22"/>
      <c r="S546" s="27" t="s">
        <v>25</v>
      </c>
      <c r="T546" s="15"/>
      <c r="U546" s="24"/>
      <c r="V546" s="25"/>
      <c r="W546" s="1"/>
      <c r="X546" s="14" t="s">
        <v>3</v>
      </c>
      <c r="Y546" s="16"/>
      <c r="Z546" s="1"/>
    </row>
    <row r="547" spans="1:26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8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26</v>
      </c>
      <c r="M547" s="29" t="s">
        <v>32</v>
      </c>
      <c r="N547" s="29"/>
      <c r="O547" s="29"/>
      <c r="P547" s="29"/>
      <c r="Q547" s="26" t="s">
        <v>34</v>
      </c>
      <c r="R547" s="30" t="s">
        <v>34</v>
      </c>
      <c r="S547" s="106" t="s">
        <v>37</v>
      </c>
      <c r="T547" s="108" t="s">
        <v>38</v>
      </c>
      <c r="U547" s="31" t="s">
        <v>6</v>
      </c>
      <c r="V547" s="29" t="s">
        <v>9</v>
      </c>
      <c r="W547" s="26" t="s">
        <v>10</v>
      </c>
      <c r="X547" s="14" t="s">
        <v>11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35</v>
      </c>
      <c r="R548" s="38" t="s">
        <v>36</v>
      </c>
      <c r="S548" s="107"/>
      <c r="T548" s="109"/>
      <c r="U548" s="32"/>
      <c r="V548" s="33"/>
      <c r="W548" s="34"/>
      <c r="X548" s="39" t="s">
        <v>39</v>
      </c>
      <c r="Y548" s="40" t="s">
        <v>40</v>
      </c>
      <c r="Z548" s="1"/>
    </row>
    <row r="549" spans="1:26" ht="23.25">
      <c r="A549" s="1"/>
      <c r="B549" s="41"/>
      <c r="C549" s="41"/>
      <c r="D549" s="41"/>
      <c r="E549" s="41"/>
      <c r="F549" s="51"/>
      <c r="G549" s="90"/>
      <c r="H549" s="41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205</v>
      </c>
      <c r="C550" s="41"/>
      <c r="D550" s="41" t="s">
        <v>47</v>
      </c>
      <c r="E550" s="41"/>
      <c r="F550" s="51" t="s">
        <v>222</v>
      </c>
      <c r="G550" s="90" t="s">
        <v>58</v>
      </c>
      <c r="H550" s="41" t="s">
        <v>103</v>
      </c>
      <c r="I550" s="45"/>
      <c r="J550" s="49" t="s">
        <v>45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>
        <v>8640.2</v>
      </c>
      <c r="V550" s="83">
        <v>10247.2</v>
      </c>
      <c r="W550" s="84">
        <v>10161.1</v>
      </c>
      <c r="X550" s="82">
        <f>(W550/U550)*100</f>
        <v>117.60260179162518</v>
      </c>
      <c r="Y550" s="83">
        <f>(W550/V550)*100</f>
        <v>99.15977047388554</v>
      </c>
      <c r="Z550" s="1"/>
    </row>
    <row r="551" spans="1:26" ht="23.25">
      <c r="A551" s="1"/>
      <c r="B551" s="41"/>
      <c r="C551" s="41"/>
      <c r="D551" s="41"/>
      <c r="E551" s="41"/>
      <c r="F551" s="51"/>
      <c r="G551" s="90"/>
      <c r="H551" s="41"/>
      <c r="I551" s="45"/>
      <c r="J551" s="49" t="s">
        <v>46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/>
      <c r="V551" s="83"/>
      <c r="W551" s="84"/>
      <c r="X551" s="82"/>
      <c r="Y551" s="83"/>
      <c r="Z551" s="1"/>
    </row>
    <row r="552" spans="1:26" ht="23.25">
      <c r="A552" s="1"/>
      <c r="B552" s="41"/>
      <c r="C552" s="41"/>
      <c r="D552" s="41"/>
      <c r="E552" s="41"/>
      <c r="F552" s="51"/>
      <c r="G552" s="90"/>
      <c r="H552" s="41" t="s">
        <v>105</v>
      </c>
      <c r="I552" s="45"/>
      <c r="J552" s="49" t="s">
        <v>106</v>
      </c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>
        <f>SUM(U553:U554)</f>
        <v>3029.5</v>
      </c>
      <c r="V552" s="83">
        <f>SUM(V553:V554)</f>
        <v>3744.9</v>
      </c>
      <c r="W552" s="84">
        <f>SUM(W553:W554)</f>
        <v>3674.2</v>
      </c>
      <c r="X552" s="82">
        <f>(W552/U552)*100</f>
        <v>121.2807393959399</v>
      </c>
      <c r="Y552" s="83">
        <f>(W552/V552)*100</f>
        <v>98.11209912147186</v>
      </c>
      <c r="Z552" s="1"/>
    </row>
    <row r="553" spans="1:26" ht="23.25">
      <c r="A553" s="1"/>
      <c r="B553" s="41"/>
      <c r="C553" s="41"/>
      <c r="D553" s="41"/>
      <c r="E553" s="41"/>
      <c r="F553" s="51"/>
      <c r="G553" s="90"/>
      <c r="H553" s="41"/>
      <c r="I553" s="45"/>
      <c r="J553" s="49" t="s">
        <v>45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>
        <v>3029.5</v>
      </c>
      <c r="V553" s="83">
        <v>3744.9</v>
      </c>
      <c r="W553" s="84">
        <v>3674.2</v>
      </c>
      <c r="X553" s="82">
        <f>(W553/U553)*100</f>
        <v>121.2807393959399</v>
      </c>
      <c r="Y553" s="83">
        <f>(W553/V553)*100</f>
        <v>98.11209912147186</v>
      </c>
      <c r="Z553" s="1"/>
    </row>
    <row r="554" spans="1:26" ht="23.25">
      <c r="A554" s="1"/>
      <c r="B554" s="41"/>
      <c r="C554" s="41"/>
      <c r="D554" s="41"/>
      <c r="E554" s="41"/>
      <c r="F554" s="51"/>
      <c r="G554" s="90"/>
      <c r="H554" s="41"/>
      <c r="I554" s="45"/>
      <c r="J554" s="49" t="s">
        <v>46</v>
      </c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/>
      <c r="V554" s="83"/>
      <c r="W554" s="84"/>
      <c r="X554" s="82"/>
      <c r="Y554" s="83"/>
      <c r="Z554" s="1"/>
    </row>
    <row r="555" spans="1:26" ht="23.25">
      <c r="A555" s="1"/>
      <c r="B555" s="41"/>
      <c r="C555" s="41"/>
      <c r="D555" s="41"/>
      <c r="E555" s="41"/>
      <c r="F555" s="51"/>
      <c r="G555" s="90"/>
      <c r="H555" s="41" t="s">
        <v>107</v>
      </c>
      <c r="I555" s="45"/>
      <c r="J555" s="49" t="s">
        <v>108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>
        <f>SUM(U556:U557)</f>
        <v>3575</v>
      </c>
      <c r="V555" s="83">
        <f>SUM(V556:V557)</f>
        <v>4339</v>
      </c>
      <c r="W555" s="84">
        <f>SUM(W556:W557)</f>
        <v>4322.7</v>
      </c>
      <c r="X555" s="82">
        <f>(W555/U555)*100</f>
        <v>120.9146853146853</v>
      </c>
      <c r="Y555" s="83">
        <f>(W555/V555)*100</f>
        <v>99.624337404932</v>
      </c>
      <c r="Z555" s="1"/>
    </row>
    <row r="556" spans="1:26" ht="23.25">
      <c r="A556" s="1"/>
      <c r="B556" s="41"/>
      <c r="C556" s="41"/>
      <c r="D556" s="41"/>
      <c r="E556" s="41"/>
      <c r="F556" s="51"/>
      <c r="G556" s="90"/>
      <c r="H556" s="41"/>
      <c r="I556" s="45"/>
      <c r="J556" s="49" t="s">
        <v>45</v>
      </c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>
        <v>3575</v>
      </c>
      <c r="V556" s="83">
        <v>4339</v>
      </c>
      <c r="W556" s="84">
        <v>4322.7</v>
      </c>
      <c r="X556" s="82">
        <f>(W556/U556)*100</f>
        <v>120.9146853146853</v>
      </c>
      <c r="Y556" s="83">
        <f>(W556/V556)*100</f>
        <v>99.624337404932</v>
      </c>
      <c r="Z556" s="1"/>
    </row>
    <row r="557" spans="1:26" ht="23.25">
      <c r="A557" s="1"/>
      <c r="B557" s="41"/>
      <c r="C557" s="41"/>
      <c r="D557" s="41"/>
      <c r="E557" s="41"/>
      <c r="F557" s="51"/>
      <c r="G557" s="90"/>
      <c r="H557" s="41"/>
      <c r="I557" s="45"/>
      <c r="J557" s="49" t="s">
        <v>46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/>
      <c r="V557" s="83"/>
      <c r="W557" s="84"/>
      <c r="X557" s="82"/>
      <c r="Y557" s="83"/>
      <c r="Z557" s="1"/>
    </row>
    <row r="558" spans="1:26" ht="23.25">
      <c r="A558" s="1"/>
      <c r="B558" s="41"/>
      <c r="C558" s="41"/>
      <c r="D558" s="41"/>
      <c r="E558" s="41"/>
      <c r="F558" s="51"/>
      <c r="G558" s="90"/>
      <c r="H558" s="41" t="s">
        <v>109</v>
      </c>
      <c r="I558" s="45"/>
      <c r="J558" s="49" t="s">
        <v>110</v>
      </c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>
        <f>SUM(U559)</f>
        <v>8001.8</v>
      </c>
      <c r="V558" s="83">
        <f>SUM(V559:V560)</f>
        <v>9120.8</v>
      </c>
      <c r="W558" s="84">
        <f>SUM(W559:W560)</f>
        <v>9095.4</v>
      </c>
      <c r="X558" s="82">
        <f>(W558/U558)*100</f>
        <v>113.66692494188806</v>
      </c>
      <c r="Y558" s="83">
        <f>(W558/V558)*100</f>
        <v>99.72151565652136</v>
      </c>
      <c r="Z558" s="1"/>
    </row>
    <row r="559" spans="1:26" ht="23.25">
      <c r="A559" s="1"/>
      <c r="B559" s="41"/>
      <c r="C559" s="41"/>
      <c r="D559" s="41"/>
      <c r="E559" s="41"/>
      <c r="F559" s="51"/>
      <c r="G559" s="90"/>
      <c r="H559" s="41"/>
      <c r="I559" s="45"/>
      <c r="J559" s="49" t="s">
        <v>45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>
        <v>8001.8</v>
      </c>
      <c r="V559" s="83">
        <v>9120.8</v>
      </c>
      <c r="W559" s="84">
        <v>9095.4</v>
      </c>
      <c r="X559" s="82">
        <f>(W559/U559)*100</f>
        <v>113.66692494188806</v>
      </c>
      <c r="Y559" s="83">
        <f>(W559/V559)*100</f>
        <v>99.72151565652136</v>
      </c>
      <c r="Z559" s="1"/>
    </row>
    <row r="560" spans="1:26" ht="23.25">
      <c r="A560" s="1"/>
      <c r="B560" s="41"/>
      <c r="C560" s="41"/>
      <c r="D560" s="41"/>
      <c r="E560" s="41"/>
      <c r="F560" s="51"/>
      <c r="G560" s="90"/>
      <c r="H560" s="41"/>
      <c r="I560" s="45"/>
      <c r="J560" s="49" t="s">
        <v>46</v>
      </c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/>
      <c r="V560" s="83"/>
      <c r="W560" s="84"/>
      <c r="X560" s="82"/>
      <c r="Y560" s="83"/>
      <c r="Z560" s="1"/>
    </row>
    <row r="561" spans="1:26" ht="23.25">
      <c r="A561" s="1"/>
      <c r="B561" s="41"/>
      <c r="C561" s="41"/>
      <c r="D561" s="41"/>
      <c r="E561" s="41"/>
      <c r="F561" s="51"/>
      <c r="G561" s="90"/>
      <c r="H561" s="41" t="s">
        <v>111</v>
      </c>
      <c r="I561" s="45"/>
      <c r="J561" s="49" t="s">
        <v>112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>
        <f>SUM(U562:U563)</f>
        <v>3284.4</v>
      </c>
      <c r="V561" s="83">
        <f>SUM(V562:V563)</f>
        <v>3999.3</v>
      </c>
      <c r="W561" s="84">
        <f>SUM(W562:W563)</f>
        <v>3909.9</v>
      </c>
      <c r="X561" s="82">
        <f>(W561/U561)*100</f>
        <v>119.04457435147972</v>
      </c>
      <c r="Y561" s="83">
        <f>(W561/V561)*100</f>
        <v>97.76460880654115</v>
      </c>
      <c r="Z561" s="1"/>
    </row>
    <row r="562" spans="1:26" ht="23.25">
      <c r="A562" s="1"/>
      <c r="B562" s="41"/>
      <c r="C562" s="41"/>
      <c r="D562" s="41"/>
      <c r="E562" s="41"/>
      <c r="F562" s="51"/>
      <c r="G562" s="90"/>
      <c r="H562" s="41"/>
      <c r="I562" s="45"/>
      <c r="J562" s="49" t="s">
        <v>45</v>
      </c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>
        <v>3284.4</v>
      </c>
      <c r="V562" s="83">
        <v>3999.3</v>
      </c>
      <c r="W562" s="84">
        <v>3909.9</v>
      </c>
      <c r="X562" s="82">
        <f>(W562/U562)*100</f>
        <v>119.04457435147972</v>
      </c>
      <c r="Y562" s="83">
        <f>(W562/V562)*100</f>
        <v>97.76460880654115</v>
      </c>
      <c r="Z562" s="1"/>
    </row>
    <row r="563" spans="1:26" ht="23.25">
      <c r="A563" s="1"/>
      <c r="B563" s="41"/>
      <c r="C563" s="41"/>
      <c r="D563" s="41"/>
      <c r="E563" s="41"/>
      <c r="F563" s="51"/>
      <c r="G563" s="90"/>
      <c r="H563" s="41"/>
      <c r="I563" s="45"/>
      <c r="J563" s="49" t="s">
        <v>46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/>
      <c r="V563" s="83"/>
      <c r="W563" s="84"/>
      <c r="X563" s="82"/>
      <c r="Y563" s="83"/>
      <c r="Z563" s="1"/>
    </row>
    <row r="564" spans="1:26" ht="23.25">
      <c r="A564" s="1"/>
      <c r="B564" s="41"/>
      <c r="C564" s="41"/>
      <c r="D564" s="41"/>
      <c r="E564" s="41"/>
      <c r="F564" s="51"/>
      <c r="G564" s="90"/>
      <c r="H564" s="41" t="s">
        <v>113</v>
      </c>
      <c r="I564" s="45"/>
      <c r="J564" s="49" t="s">
        <v>114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>
        <f>SUM(U565:U566)</f>
        <v>3739.2</v>
      </c>
      <c r="V564" s="83">
        <f>SUM(V565:V566)</f>
        <v>4468.2</v>
      </c>
      <c r="W564" s="84">
        <f>SUM(W565:W566)</f>
        <v>4439.3</v>
      </c>
      <c r="X564" s="82">
        <f>(W564/U564)*100</f>
        <v>118.72325631151048</v>
      </c>
      <c r="Y564" s="83">
        <f>(W564/V564)*100</f>
        <v>99.3532071080077</v>
      </c>
      <c r="Z564" s="1"/>
    </row>
    <row r="565" spans="1:26" ht="23.25">
      <c r="A565" s="1"/>
      <c r="B565" s="41"/>
      <c r="C565" s="41"/>
      <c r="D565" s="41"/>
      <c r="E565" s="41"/>
      <c r="F565" s="51"/>
      <c r="G565" s="90"/>
      <c r="H565" s="41"/>
      <c r="I565" s="45"/>
      <c r="J565" s="49" t="s">
        <v>45</v>
      </c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>
        <v>3739.2</v>
      </c>
      <c r="V565" s="83">
        <v>4468.2</v>
      </c>
      <c r="W565" s="84">
        <v>4439.3</v>
      </c>
      <c r="X565" s="82">
        <f>(W565/U565)*100</f>
        <v>118.72325631151048</v>
      </c>
      <c r="Y565" s="83">
        <f>(W565/V565)*100</f>
        <v>99.3532071080077</v>
      </c>
      <c r="Z565" s="1"/>
    </row>
    <row r="566" spans="1:26" ht="23.25">
      <c r="A566" s="1"/>
      <c r="B566" s="41"/>
      <c r="C566" s="41"/>
      <c r="D566" s="41"/>
      <c r="E566" s="41"/>
      <c r="F566" s="51"/>
      <c r="G566" s="90"/>
      <c r="H566" s="41"/>
      <c r="I566" s="45"/>
      <c r="J566" s="49" t="s">
        <v>46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/>
      <c r="V566" s="83"/>
      <c r="W566" s="84"/>
      <c r="X566" s="82"/>
      <c r="Y566" s="83"/>
      <c r="Z566" s="1"/>
    </row>
    <row r="567" spans="1:26" ht="23.25">
      <c r="A567" s="1"/>
      <c r="B567" s="41"/>
      <c r="C567" s="41"/>
      <c r="D567" s="41"/>
      <c r="E567" s="41"/>
      <c r="F567" s="51"/>
      <c r="G567" s="90"/>
      <c r="H567" s="41" t="s">
        <v>115</v>
      </c>
      <c r="I567" s="45"/>
      <c r="J567" s="49" t="s">
        <v>116</v>
      </c>
      <c r="K567" s="50"/>
      <c r="L567" s="43"/>
      <c r="M567" s="71"/>
      <c r="N567" s="72"/>
      <c r="O567" s="73"/>
      <c r="P567" s="71"/>
      <c r="Q567" s="79"/>
      <c r="R567" s="80"/>
      <c r="S567" s="79"/>
      <c r="T567" s="81"/>
      <c r="U567" s="82">
        <f>SUM(U568:U569)</f>
        <v>3614.3</v>
      </c>
      <c r="V567" s="83">
        <f>SUM(V568:V569)</f>
        <v>4421.2</v>
      </c>
      <c r="W567" s="84">
        <f>SUM(W568:W569)</f>
        <v>4410.5</v>
      </c>
      <c r="X567" s="82">
        <f>(W567/U567)*100</f>
        <v>122.02916194007139</v>
      </c>
      <c r="Y567" s="83">
        <f>(W567/V567)*100</f>
        <v>99.75798425766762</v>
      </c>
      <c r="Z567" s="1"/>
    </row>
    <row r="568" spans="1:26" ht="23.25">
      <c r="A568" s="1"/>
      <c r="B568" s="41"/>
      <c r="C568" s="41"/>
      <c r="D568" s="41"/>
      <c r="E568" s="41"/>
      <c r="F568" s="51"/>
      <c r="G568" s="90"/>
      <c r="H568" s="41"/>
      <c r="I568" s="45"/>
      <c r="J568" s="49" t="s">
        <v>45</v>
      </c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>
        <v>3614.3</v>
      </c>
      <c r="V568" s="83">
        <v>4421.2</v>
      </c>
      <c r="W568" s="84">
        <v>4410.5</v>
      </c>
      <c r="X568" s="82">
        <f>(W568/U568)*100</f>
        <v>122.02916194007139</v>
      </c>
      <c r="Y568" s="83">
        <f>(W568/V568)*100</f>
        <v>99.75798425766762</v>
      </c>
      <c r="Z568" s="1"/>
    </row>
    <row r="569" spans="1:26" ht="23.25">
      <c r="A569" s="1"/>
      <c r="B569" s="41"/>
      <c r="C569" s="41"/>
      <c r="D569" s="41"/>
      <c r="E569" s="41"/>
      <c r="F569" s="51"/>
      <c r="G569" s="90"/>
      <c r="H569" s="41"/>
      <c r="I569" s="45"/>
      <c r="J569" s="49" t="s">
        <v>46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/>
      <c r="V569" s="83"/>
      <c r="W569" s="84"/>
      <c r="X569" s="82"/>
      <c r="Y569" s="83"/>
      <c r="Z569" s="1"/>
    </row>
    <row r="570" spans="1:26" ht="23.25">
      <c r="A570" s="1"/>
      <c r="B570" s="41"/>
      <c r="C570" s="41"/>
      <c r="D570" s="41"/>
      <c r="E570" s="41"/>
      <c r="F570" s="51"/>
      <c r="G570" s="90"/>
      <c r="H570" s="41" t="s">
        <v>117</v>
      </c>
      <c r="I570" s="45"/>
      <c r="J570" s="49" t="s">
        <v>118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>
        <f>SUM(U571:U572)</f>
        <v>3535.2</v>
      </c>
      <c r="V570" s="83">
        <f>SUM(V571:V572)</f>
        <v>4524.1</v>
      </c>
      <c r="W570" s="84">
        <f>SUM(W571:W572)</f>
        <v>4522.7</v>
      </c>
      <c r="X570" s="82">
        <f>(W570/U570)*100</f>
        <v>127.93335596288753</v>
      </c>
      <c r="Y570" s="83">
        <f>(W570/V570)*100</f>
        <v>99.96905461859816</v>
      </c>
      <c r="Z570" s="1"/>
    </row>
    <row r="571" spans="1:26" ht="23.25">
      <c r="A571" s="1"/>
      <c r="B571" s="41"/>
      <c r="C571" s="41"/>
      <c r="D571" s="41"/>
      <c r="E571" s="41"/>
      <c r="F571" s="51"/>
      <c r="G571" s="90"/>
      <c r="H571" s="41"/>
      <c r="I571" s="45"/>
      <c r="J571" s="49" t="s">
        <v>45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>
        <v>3535.2</v>
      </c>
      <c r="V571" s="83">
        <v>4524.1</v>
      </c>
      <c r="W571" s="84">
        <v>4522.7</v>
      </c>
      <c r="X571" s="82">
        <f>(W571/U571)*100</f>
        <v>127.93335596288753</v>
      </c>
      <c r="Y571" s="83">
        <f>(W571/V571)*100</f>
        <v>99.96905461859816</v>
      </c>
      <c r="Z571" s="1"/>
    </row>
    <row r="572" spans="1:26" ht="23.25">
      <c r="A572" s="1"/>
      <c r="B572" s="41"/>
      <c r="C572" s="41"/>
      <c r="D572" s="41"/>
      <c r="E572" s="41"/>
      <c r="F572" s="51"/>
      <c r="G572" s="90"/>
      <c r="H572" s="41"/>
      <c r="I572" s="45"/>
      <c r="J572" s="49" t="s">
        <v>46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/>
      <c r="V572" s="83"/>
      <c r="W572" s="84"/>
      <c r="X572" s="82"/>
      <c r="Y572" s="83"/>
      <c r="Z572" s="1"/>
    </row>
    <row r="573" spans="1:26" ht="23.25">
      <c r="A573" s="1"/>
      <c r="B573" s="41"/>
      <c r="C573" s="41"/>
      <c r="D573" s="41"/>
      <c r="E573" s="41"/>
      <c r="F573" s="51"/>
      <c r="G573" s="90"/>
      <c r="H573" s="41" t="s">
        <v>119</v>
      </c>
      <c r="I573" s="45"/>
      <c r="J573" s="49" t="s">
        <v>120</v>
      </c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>
        <f>SUM(U574:U575)</f>
        <v>7117.4</v>
      </c>
      <c r="V573" s="83">
        <f>SUM(V574:V575)</f>
        <v>8234</v>
      </c>
      <c r="W573" s="84">
        <f>SUM(W574:W575)</f>
        <v>8155.7</v>
      </c>
      <c r="X573" s="82">
        <f>(W573/U573)*100</f>
        <v>114.58819231741928</v>
      </c>
      <c r="Y573" s="83">
        <f>(W573/V573)*100</f>
        <v>99.04906485304834</v>
      </c>
      <c r="Z573" s="1"/>
    </row>
    <row r="574" spans="1:26" ht="23.25">
      <c r="A574" s="1"/>
      <c r="B574" s="41"/>
      <c r="C574" s="41"/>
      <c r="D574" s="41"/>
      <c r="E574" s="41"/>
      <c r="F574" s="51"/>
      <c r="G574" s="90"/>
      <c r="H574" s="41"/>
      <c r="I574" s="45"/>
      <c r="J574" s="49" t="s">
        <v>45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>
        <v>7117.4</v>
      </c>
      <c r="V574" s="83">
        <v>8234</v>
      </c>
      <c r="W574" s="84">
        <v>8155.7</v>
      </c>
      <c r="X574" s="82">
        <f>(W574/U574)*100</f>
        <v>114.58819231741928</v>
      </c>
      <c r="Y574" s="83">
        <f>(W574/V574)*100</f>
        <v>99.04906485304834</v>
      </c>
      <c r="Z574" s="1"/>
    </row>
    <row r="575" spans="1:26" ht="23.25">
      <c r="A575" s="1"/>
      <c r="B575" s="41"/>
      <c r="C575" s="41"/>
      <c r="D575" s="41"/>
      <c r="E575" s="41"/>
      <c r="F575" s="51"/>
      <c r="G575" s="90"/>
      <c r="H575" s="41"/>
      <c r="I575" s="45"/>
      <c r="J575" s="49" t="s">
        <v>46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3"/>
      <c r="W575" s="84"/>
      <c r="X575" s="82"/>
      <c r="Y575" s="83"/>
      <c r="Z575" s="1"/>
    </row>
    <row r="576" spans="1:26" ht="23.25">
      <c r="A576" s="1"/>
      <c r="B576" s="41"/>
      <c r="C576" s="41"/>
      <c r="D576" s="41"/>
      <c r="E576" s="41"/>
      <c r="F576" s="51"/>
      <c r="G576" s="90"/>
      <c r="H576" s="41" t="s">
        <v>121</v>
      </c>
      <c r="I576" s="45"/>
      <c r="J576" s="49" t="s">
        <v>122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>
        <f>SUM(U577:U578)</f>
        <v>5630.3</v>
      </c>
      <c r="V576" s="83">
        <f>SUM(V577:V578)</f>
        <v>6637.5</v>
      </c>
      <c r="W576" s="84">
        <f>SUM(W577:W578)</f>
        <v>6336.7</v>
      </c>
      <c r="X576" s="82">
        <f>(W576/U576)*100</f>
        <v>112.54640072465054</v>
      </c>
      <c r="Y576" s="83">
        <f>(W576/V576)*100</f>
        <v>95.46817325800376</v>
      </c>
      <c r="Z576" s="1"/>
    </row>
    <row r="577" spans="1:26" ht="23.25">
      <c r="A577" s="1"/>
      <c r="B577" s="41"/>
      <c r="C577" s="41"/>
      <c r="D577" s="41"/>
      <c r="E577" s="41"/>
      <c r="F577" s="51"/>
      <c r="G577" s="90"/>
      <c r="H577" s="41"/>
      <c r="I577" s="45"/>
      <c r="J577" s="49" t="s">
        <v>45</v>
      </c>
      <c r="K577" s="50"/>
      <c r="L577" s="43"/>
      <c r="M577" s="71"/>
      <c r="N577" s="72"/>
      <c r="O577" s="73"/>
      <c r="P577" s="71"/>
      <c r="Q577" s="79"/>
      <c r="R577" s="80"/>
      <c r="S577" s="79"/>
      <c r="T577" s="81"/>
      <c r="U577" s="82">
        <v>5630.3</v>
      </c>
      <c r="V577" s="83">
        <v>6637.5</v>
      </c>
      <c r="W577" s="84">
        <v>6336.7</v>
      </c>
      <c r="X577" s="82">
        <f>(W577/U577)*100</f>
        <v>112.54640072465054</v>
      </c>
      <c r="Y577" s="83">
        <f>(W577/V577)*100</f>
        <v>95.46817325800376</v>
      </c>
      <c r="Z577" s="1"/>
    </row>
    <row r="578" spans="1:26" ht="23.25">
      <c r="A578" s="1"/>
      <c r="B578" s="41"/>
      <c r="C578" s="41"/>
      <c r="D578" s="41"/>
      <c r="E578" s="41"/>
      <c r="F578" s="51"/>
      <c r="G578" s="90"/>
      <c r="H578" s="41"/>
      <c r="I578" s="45"/>
      <c r="J578" s="49" t="s">
        <v>46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/>
      <c r="V578" s="83"/>
      <c r="W578" s="84"/>
      <c r="X578" s="82"/>
      <c r="Y578" s="83"/>
      <c r="Z578" s="1"/>
    </row>
    <row r="579" spans="1:26" ht="23.25">
      <c r="A579" s="1"/>
      <c r="B579" s="41"/>
      <c r="C579" s="41"/>
      <c r="D579" s="41"/>
      <c r="E579" s="41"/>
      <c r="F579" s="51"/>
      <c r="G579" s="90"/>
      <c r="H579" s="41" t="s">
        <v>123</v>
      </c>
      <c r="I579" s="45"/>
      <c r="J579" s="49" t="s">
        <v>124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>
        <f>SUM(U580:U581)</f>
        <v>3259.5</v>
      </c>
      <c r="V579" s="83">
        <f>SUM(V580:V581)</f>
        <v>3944.6</v>
      </c>
      <c r="W579" s="84">
        <f>SUM(W580:W581)</f>
        <v>3936</v>
      </c>
      <c r="X579" s="82">
        <f>(W579/U579)*100</f>
        <v>120.75471698113208</v>
      </c>
      <c r="Y579" s="83">
        <f>(W579/V579)*100</f>
        <v>99.78198042894083</v>
      </c>
      <c r="Z579" s="1"/>
    </row>
    <row r="580" spans="1:26" ht="23.25">
      <c r="A580" s="1"/>
      <c r="B580" s="41"/>
      <c r="C580" s="41"/>
      <c r="D580" s="41"/>
      <c r="E580" s="41"/>
      <c r="F580" s="51"/>
      <c r="G580" s="90"/>
      <c r="H580" s="41"/>
      <c r="I580" s="45"/>
      <c r="J580" s="49" t="s">
        <v>45</v>
      </c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>
        <v>3259.5</v>
      </c>
      <c r="V580" s="83">
        <v>3944.6</v>
      </c>
      <c r="W580" s="84">
        <v>3936</v>
      </c>
      <c r="X580" s="82">
        <f>(W580/U580)*100</f>
        <v>120.75471698113208</v>
      </c>
      <c r="Y580" s="83">
        <f>(W580/V580)*100</f>
        <v>99.78198042894083</v>
      </c>
      <c r="Z580" s="1"/>
    </row>
    <row r="581" spans="1:26" ht="23.25">
      <c r="A581" s="1"/>
      <c r="B581" s="41"/>
      <c r="C581" s="41"/>
      <c r="D581" s="41"/>
      <c r="E581" s="41"/>
      <c r="F581" s="51"/>
      <c r="G581" s="90"/>
      <c r="H581" s="41"/>
      <c r="I581" s="45"/>
      <c r="J581" s="49" t="s">
        <v>46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/>
      <c r="V581" s="83"/>
      <c r="W581" s="84"/>
      <c r="X581" s="82"/>
      <c r="Y581" s="83"/>
      <c r="Z581" s="1"/>
    </row>
    <row r="582" spans="1:26" ht="23.25">
      <c r="A582" s="1"/>
      <c r="B582" s="41"/>
      <c r="C582" s="41"/>
      <c r="D582" s="41"/>
      <c r="E582" s="41"/>
      <c r="F582" s="51"/>
      <c r="G582" s="90"/>
      <c r="H582" s="41" t="s">
        <v>125</v>
      </c>
      <c r="I582" s="45"/>
      <c r="J582" s="49" t="s">
        <v>126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f>SUM(U583:U584)</f>
        <v>3311.8</v>
      </c>
      <c r="V582" s="83">
        <f>SUM(V583:V584)</f>
        <v>4213.8</v>
      </c>
      <c r="W582" s="84">
        <f>SUM(W583:W584)</f>
        <v>4207.4</v>
      </c>
      <c r="X582" s="82">
        <f>(W582/U582)*100</f>
        <v>127.04269581496466</v>
      </c>
      <c r="Y582" s="83">
        <f>(W582/V582)*100</f>
        <v>99.84811808818642</v>
      </c>
      <c r="Z582" s="1"/>
    </row>
    <row r="583" spans="1:26" ht="23.25">
      <c r="A583" s="1"/>
      <c r="B583" s="41"/>
      <c r="C583" s="41"/>
      <c r="D583" s="41"/>
      <c r="E583" s="41"/>
      <c r="F583" s="51"/>
      <c r="G583" s="90"/>
      <c r="H583" s="41"/>
      <c r="I583" s="45"/>
      <c r="J583" s="49" t="s">
        <v>45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>
        <v>3311.8</v>
      </c>
      <c r="V583" s="83">
        <v>4213.8</v>
      </c>
      <c r="W583" s="84">
        <v>4207.4</v>
      </c>
      <c r="X583" s="82">
        <f>(W583/U583)*100</f>
        <v>127.04269581496466</v>
      </c>
      <c r="Y583" s="83">
        <f>(W583/V583)*100</f>
        <v>99.84811808818642</v>
      </c>
      <c r="Z583" s="1"/>
    </row>
    <row r="584" spans="1:26" ht="23.25">
      <c r="A584" s="1"/>
      <c r="B584" s="41"/>
      <c r="C584" s="41"/>
      <c r="D584" s="41"/>
      <c r="E584" s="41"/>
      <c r="F584" s="51"/>
      <c r="G584" s="90"/>
      <c r="H584" s="41"/>
      <c r="I584" s="45"/>
      <c r="J584" s="49" t="s">
        <v>46</v>
      </c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3"/>
      <c r="W584" s="84"/>
      <c r="X584" s="82"/>
      <c r="Y584" s="83"/>
      <c r="Z584" s="1"/>
    </row>
    <row r="585" spans="1:26" ht="23.25">
      <c r="A585" s="1"/>
      <c r="B585" s="52"/>
      <c r="C585" s="52"/>
      <c r="D585" s="52"/>
      <c r="E585" s="52"/>
      <c r="F585" s="91"/>
      <c r="G585" s="92"/>
      <c r="H585" s="52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341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30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28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33</v>
      </c>
      <c r="O589" s="63"/>
      <c r="P589" s="63"/>
      <c r="Q589" s="63"/>
      <c r="R589" s="64"/>
      <c r="S589" s="8" t="s">
        <v>21</v>
      </c>
      <c r="T589" s="8"/>
      <c r="U589" s="14" t="s">
        <v>2</v>
      </c>
      <c r="V589" s="15"/>
      <c r="W589" s="15"/>
      <c r="X589" s="15"/>
      <c r="Y589" s="16"/>
      <c r="Z589" s="1"/>
    </row>
    <row r="590" spans="1:26" ht="23.25">
      <c r="A590" s="1"/>
      <c r="B590" s="20" t="s">
        <v>29</v>
      </c>
      <c r="C590" s="21"/>
      <c r="D590" s="21"/>
      <c r="E590" s="21"/>
      <c r="F590" s="21"/>
      <c r="G590" s="21"/>
      <c r="H590" s="62"/>
      <c r="I590" s="1"/>
      <c r="J590" s="2" t="s">
        <v>4</v>
      </c>
      <c r="K590" s="18"/>
      <c r="L590" s="23" t="s">
        <v>22</v>
      </c>
      <c r="M590" s="23" t="s">
        <v>31</v>
      </c>
      <c r="N590" s="65"/>
      <c r="O590" s="17"/>
      <c r="P590" s="66"/>
      <c r="Q590" s="23" t="s">
        <v>3</v>
      </c>
      <c r="R590" s="16"/>
      <c r="S590" s="15" t="s">
        <v>23</v>
      </c>
      <c r="T590" s="15"/>
      <c r="U590" s="20" t="s">
        <v>20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24</v>
      </c>
      <c r="M591" s="31" t="s">
        <v>24</v>
      </c>
      <c r="N591" s="29" t="s">
        <v>6</v>
      </c>
      <c r="O591" s="68" t="s">
        <v>7</v>
      </c>
      <c r="P591" s="29" t="s">
        <v>8</v>
      </c>
      <c r="Q591" s="20" t="s">
        <v>41</v>
      </c>
      <c r="R591" s="22"/>
      <c r="S591" s="27" t="s">
        <v>25</v>
      </c>
      <c r="T591" s="15"/>
      <c r="U591" s="24"/>
      <c r="V591" s="25"/>
      <c r="W591" s="1"/>
      <c r="X591" s="14" t="s">
        <v>3</v>
      </c>
      <c r="Y591" s="16"/>
      <c r="Z591" s="1"/>
    </row>
    <row r="592" spans="1:26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8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26</v>
      </c>
      <c r="M592" s="29" t="s">
        <v>32</v>
      </c>
      <c r="N592" s="29"/>
      <c r="O592" s="29"/>
      <c r="P592" s="29"/>
      <c r="Q592" s="26" t="s">
        <v>34</v>
      </c>
      <c r="R592" s="30" t="s">
        <v>34</v>
      </c>
      <c r="S592" s="106" t="s">
        <v>37</v>
      </c>
      <c r="T592" s="108" t="s">
        <v>38</v>
      </c>
      <c r="U592" s="31" t="s">
        <v>6</v>
      </c>
      <c r="V592" s="29" t="s">
        <v>9</v>
      </c>
      <c r="W592" s="26" t="s">
        <v>10</v>
      </c>
      <c r="X592" s="14" t="s">
        <v>11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35</v>
      </c>
      <c r="R593" s="38" t="s">
        <v>36</v>
      </c>
      <c r="S593" s="107"/>
      <c r="T593" s="109"/>
      <c r="U593" s="32"/>
      <c r="V593" s="33"/>
      <c r="W593" s="34"/>
      <c r="X593" s="39" t="s">
        <v>39</v>
      </c>
      <c r="Y593" s="40" t="s">
        <v>40</v>
      </c>
      <c r="Z593" s="1"/>
    </row>
    <row r="594" spans="1:26" ht="23.25">
      <c r="A594" s="1"/>
      <c r="B594" s="41"/>
      <c r="C594" s="41"/>
      <c r="D594" s="41"/>
      <c r="E594" s="41"/>
      <c r="F594" s="51"/>
      <c r="G594" s="90"/>
      <c r="H594" s="41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205</v>
      </c>
      <c r="C595" s="41"/>
      <c r="D595" s="41" t="s">
        <v>47</v>
      </c>
      <c r="E595" s="41"/>
      <c r="F595" s="51" t="s">
        <v>222</v>
      </c>
      <c r="G595" s="90" t="s">
        <v>58</v>
      </c>
      <c r="H595" s="41" t="s">
        <v>127</v>
      </c>
      <c r="I595" s="45"/>
      <c r="J595" s="49" t="s">
        <v>128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>
        <f>SUM(U596:U597)</f>
        <v>3198.7</v>
      </c>
      <c r="V595" s="83">
        <f>SUM(V596:V597)</f>
        <v>3960.2</v>
      </c>
      <c r="W595" s="84">
        <f>SUM(W596:W597)</f>
        <v>3920.8</v>
      </c>
      <c r="X595" s="82">
        <f>(W595/U595)*100</f>
        <v>122.57479601087944</v>
      </c>
      <c r="Y595" s="83">
        <f>(W595/V595)*100</f>
        <v>99.00510075248725</v>
      </c>
      <c r="Z595" s="1"/>
    </row>
    <row r="596" spans="1:26" ht="23.25">
      <c r="A596" s="1"/>
      <c r="B596" s="41"/>
      <c r="C596" s="41"/>
      <c r="D596" s="41"/>
      <c r="E596" s="41"/>
      <c r="F596" s="51"/>
      <c r="G596" s="90"/>
      <c r="H596" s="41"/>
      <c r="I596" s="45"/>
      <c r="J596" s="49" t="s">
        <v>45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>
        <v>3198.7</v>
      </c>
      <c r="V596" s="83">
        <v>3960.2</v>
      </c>
      <c r="W596" s="84">
        <v>3920.8</v>
      </c>
      <c r="X596" s="82">
        <f>(W596/U596)*100</f>
        <v>122.57479601087944</v>
      </c>
      <c r="Y596" s="83">
        <f>(W596/V596)*100</f>
        <v>99.00510075248725</v>
      </c>
      <c r="Z596" s="1"/>
    </row>
    <row r="597" spans="1:26" ht="23.25">
      <c r="A597" s="1"/>
      <c r="B597" s="41"/>
      <c r="C597" s="41"/>
      <c r="D597" s="41"/>
      <c r="E597" s="41"/>
      <c r="F597" s="51"/>
      <c r="G597" s="90"/>
      <c r="H597" s="41"/>
      <c r="I597" s="45"/>
      <c r="J597" s="49" t="s">
        <v>46</v>
      </c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/>
      <c r="V597" s="83"/>
      <c r="W597" s="84"/>
      <c r="X597" s="82"/>
      <c r="Y597" s="83"/>
      <c r="Z597" s="1"/>
    </row>
    <row r="598" spans="1:26" ht="23.25">
      <c r="A598" s="1"/>
      <c r="B598" s="41"/>
      <c r="C598" s="41"/>
      <c r="D598" s="41"/>
      <c r="E598" s="41"/>
      <c r="F598" s="51"/>
      <c r="G598" s="90"/>
      <c r="H598" s="41" t="s">
        <v>129</v>
      </c>
      <c r="I598" s="45"/>
      <c r="J598" s="49" t="s">
        <v>130</v>
      </c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>
        <f>SUM(U599:U600)</f>
        <v>7123.9</v>
      </c>
      <c r="V598" s="83">
        <f>SUM(V599:V600)</f>
        <v>8138.1</v>
      </c>
      <c r="W598" s="84">
        <f>SUM(W599:W600)</f>
        <v>8136.1</v>
      </c>
      <c r="X598" s="82">
        <f>(W598/U598)*100</f>
        <v>114.2085093839049</v>
      </c>
      <c r="Y598" s="83">
        <f>(W598/V598)*100</f>
        <v>99.975424239073</v>
      </c>
      <c r="Z598" s="1"/>
    </row>
    <row r="599" spans="1:26" ht="23.25">
      <c r="A599" s="1"/>
      <c r="B599" s="41"/>
      <c r="C599" s="41"/>
      <c r="D599" s="41"/>
      <c r="E599" s="41"/>
      <c r="F599" s="51"/>
      <c r="G599" s="90"/>
      <c r="H599" s="41"/>
      <c r="I599" s="45"/>
      <c r="J599" s="49" t="s">
        <v>45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>
        <v>7123.9</v>
      </c>
      <c r="V599" s="83">
        <v>8138.1</v>
      </c>
      <c r="W599" s="84">
        <v>8136.1</v>
      </c>
      <c r="X599" s="82">
        <f>(W599/U599)*100</f>
        <v>114.2085093839049</v>
      </c>
      <c r="Y599" s="83">
        <f>(W599/V599)*100</f>
        <v>99.975424239073</v>
      </c>
      <c r="Z599" s="1"/>
    </row>
    <row r="600" spans="1:26" ht="23.25">
      <c r="A600" s="1"/>
      <c r="B600" s="41"/>
      <c r="C600" s="41"/>
      <c r="D600" s="41"/>
      <c r="E600" s="41"/>
      <c r="F600" s="51"/>
      <c r="G600" s="90"/>
      <c r="H600" s="41"/>
      <c r="I600" s="45"/>
      <c r="J600" s="49" t="s">
        <v>46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/>
      <c r="V600" s="83"/>
      <c r="W600" s="84"/>
      <c r="X600" s="82"/>
      <c r="Y600" s="83"/>
      <c r="Z600" s="1"/>
    </row>
    <row r="601" spans="1:26" ht="23.25">
      <c r="A601" s="1"/>
      <c r="B601" s="41"/>
      <c r="C601" s="41"/>
      <c r="D601" s="41"/>
      <c r="E601" s="41"/>
      <c r="F601" s="51"/>
      <c r="G601" s="90"/>
      <c r="H601" s="41" t="s">
        <v>131</v>
      </c>
      <c r="I601" s="45"/>
      <c r="J601" s="49" t="s">
        <v>132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>
        <f>SUM(U602:U603)</f>
        <v>4288</v>
      </c>
      <c r="V601" s="83">
        <f>SUM(V602:V603)</f>
        <v>4902.9</v>
      </c>
      <c r="W601" s="84">
        <f>SUM(W602:W603)</f>
        <v>4807.8</v>
      </c>
      <c r="X601" s="82">
        <f>(W601/U601)*100</f>
        <v>112.12220149253731</v>
      </c>
      <c r="Y601" s="83">
        <f>(W601/V601)*100</f>
        <v>98.0603316404577</v>
      </c>
      <c r="Z601" s="1"/>
    </row>
    <row r="602" spans="1:26" ht="23.25">
      <c r="A602" s="1"/>
      <c r="B602" s="41"/>
      <c r="C602" s="41"/>
      <c r="D602" s="41"/>
      <c r="E602" s="41"/>
      <c r="F602" s="51"/>
      <c r="G602" s="90"/>
      <c r="H602" s="41"/>
      <c r="I602" s="45"/>
      <c r="J602" s="49" t="s">
        <v>45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v>4288</v>
      </c>
      <c r="V602" s="83">
        <v>4902.9</v>
      </c>
      <c r="W602" s="84">
        <v>4807.8</v>
      </c>
      <c r="X602" s="82">
        <f>(W602/U602)*100</f>
        <v>112.12220149253731</v>
      </c>
      <c r="Y602" s="83">
        <f>(W602/V602)*100</f>
        <v>98.0603316404577</v>
      </c>
      <c r="Z602" s="1"/>
    </row>
    <row r="603" spans="1:26" ht="23.25">
      <c r="A603" s="1"/>
      <c r="B603" s="41"/>
      <c r="C603" s="41"/>
      <c r="D603" s="41"/>
      <c r="E603" s="41"/>
      <c r="F603" s="51"/>
      <c r="G603" s="90"/>
      <c r="H603" s="41"/>
      <c r="I603" s="45"/>
      <c r="J603" s="49" t="s">
        <v>46</v>
      </c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/>
      <c r="V603" s="83"/>
      <c r="W603" s="84"/>
      <c r="X603" s="82"/>
      <c r="Y603" s="83"/>
      <c r="Z603" s="1"/>
    </row>
    <row r="604" spans="1:26" ht="23.25">
      <c r="A604" s="1"/>
      <c r="B604" s="41"/>
      <c r="C604" s="41"/>
      <c r="D604" s="41"/>
      <c r="E604" s="41"/>
      <c r="F604" s="51"/>
      <c r="G604" s="90"/>
      <c r="H604" s="41" t="s">
        <v>133</v>
      </c>
      <c r="I604" s="45"/>
      <c r="J604" s="49" t="s">
        <v>134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>
        <f>SUM(U605:U606)</f>
        <v>5826.8</v>
      </c>
      <c r="V604" s="83">
        <f>SUM(V605:V606)</f>
        <v>6080</v>
      </c>
      <c r="W604" s="84">
        <f>SUM(W605:W606)</f>
        <v>6080</v>
      </c>
      <c r="X604" s="82">
        <f>(W604/U604)*100</f>
        <v>104.34543831948926</v>
      </c>
      <c r="Y604" s="83">
        <f>(W604/V604)*100</f>
        <v>100</v>
      </c>
      <c r="Z604" s="1"/>
    </row>
    <row r="605" spans="1:26" ht="23.25">
      <c r="A605" s="1"/>
      <c r="B605" s="41"/>
      <c r="C605" s="41"/>
      <c r="D605" s="41"/>
      <c r="E605" s="41"/>
      <c r="F605" s="51"/>
      <c r="G605" s="90"/>
      <c r="H605" s="41"/>
      <c r="I605" s="45"/>
      <c r="J605" s="49" t="s">
        <v>45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>
        <v>5826.8</v>
      </c>
      <c r="V605" s="83">
        <v>6080</v>
      </c>
      <c r="W605" s="84">
        <v>6080</v>
      </c>
      <c r="X605" s="82">
        <f>(W605/U605)*100</f>
        <v>104.34543831948926</v>
      </c>
      <c r="Y605" s="83">
        <f>(W605/V605)*100</f>
        <v>100</v>
      </c>
      <c r="Z605" s="1"/>
    </row>
    <row r="606" spans="1:26" ht="23.25">
      <c r="A606" s="1"/>
      <c r="B606" s="41"/>
      <c r="C606" s="41"/>
      <c r="D606" s="41"/>
      <c r="E606" s="41"/>
      <c r="F606" s="51"/>
      <c r="G606" s="90"/>
      <c r="H606" s="41"/>
      <c r="I606" s="45"/>
      <c r="J606" s="49" t="s">
        <v>46</v>
      </c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/>
      <c r="V606" s="83"/>
      <c r="W606" s="84"/>
      <c r="X606" s="82"/>
      <c r="Y606" s="83"/>
      <c r="Z606" s="1"/>
    </row>
    <row r="607" spans="1:26" ht="23.25">
      <c r="A607" s="1"/>
      <c r="B607" s="41"/>
      <c r="C607" s="41"/>
      <c r="D607" s="41"/>
      <c r="E607" s="41"/>
      <c r="F607" s="51"/>
      <c r="G607" s="90"/>
      <c r="H607" s="41" t="s">
        <v>135</v>
      </c>
      <c r="I607" s="45"/>
      <c r="J607" s="49" t="s">
        <v>136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>
        <f>SUM(U608:U609)</f>
        <v>3525.4</v>
      </c>
      <c r="V607" s="83">
        <f>SUM(V608:V609)</f>
        <v>4047.7</v>
      </c>
      <c r="W607" s="84">
        <f>SUM(W608:W609)</f>
        <v>4000.4</v>
      </c>
      <c r="X607" s="82">
        <f>(W607/U607)*100</f>
        <v>113.47364838032563</v>
      </c>
      <c r="Y607" s="83">
        <f>(W607/V607)*100</f>
        <v>98.83143513600317</v>
      </c>
      <c r="Z607" s="1"/>
    </row>
    <row r="608" spans="1:26" ht="23.25">
      <c r="A608" s="1"/>
      <c r="B608" s="41"/>
      <c r="C608" s="41"/>
      <c r="D608" s="41"/>
      <c r="E608" s="41"/>
      <c r="F608" s="51"/>
      <c r="G608" s="90"/>
      <c r="H608" s="41"/>
      <c r="I608" s="45"/>
      <c r="J608" s="49" t="s">
        <v>45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v>3525.4</v>
      </c>
      <c r="V608" s="83">
        <v>4047.7</v>
      </c>
      <c r="W608" s="84">
        <v>4000.4</v>
      </c>
      <c r="X608" s="82">
        <f>(W608/U608)*100</f>
        <v>113.47364838032563</v>
      </c>
      <c r="Y608" s="83">
        <f>(W608/V608)*100</f>
        <v>98.83143513600317</v>
      </c>
      <c r="Z608" s="1"/>
    </row>
    <row r="609" spans="1:26" ht="23.25">
      <c r="A609" s="1"/>
      <c r="B609" s="41"/>
      <c r="C609" s="41"/>
      <c r="D609" s="41"/>
      <c r="E609" s="41"/>
      <c r="F609" s="51"/>
      <c r="G609" s="90"/>
      <c r="H609" s="41"/>
      <c r="I609" s="45"/>
      <c r="J609" s="49" t="s">
        <v>46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/>
      <c r="V609" s="83"/>
      <c r="W609" s="84"/>
      <c r="X609" s="82"/>
      <c r="Y609" s="83"/>
      <c r="Z609" s="1"/>
    </row>
    <row r="610" spans="1:26" ht="23.25">
      <c r="A610" s="1"/>
      <c r="B610" s="41"/>
      <c r="C610" s="41"/>
      <c r="D610" s="41"/>
      <c r="E610" s="41"/>
      <c r="F610" s="51"/>
      <c r="G610" s="90"/>
      <c r="H610" s="41" t="s">
        <v>137</v>
      </c>
      <c r="I610" s="45"/>
      <c r="J610" s="49" t="s">
        <v>138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>
        <f>SUM(U611:U612)</f>
        <v>3106</v>
      </c>
      <c r="V610" s="83">
        <f>SUM(V611:V612)</f>
        <v>3808.2</v>
      </c>
      <c r="W610" s="84">
        <f>SUM(W611:W612)</f>
        <v>3806.3</v>
      </c>
      <c r="X610" s="82">
        <f>(W610/U610)*100</f>
        <v>122.54668383773341</v>
      </c>
      <c r="Y610" s="83">
        <f>(W610/V610)*100</f>
        <v>99.9501076624127</v>
      </c>
      <c r="Z610" s="1"/>
    </row>
    <row r="611" spans="1:26" ht="23.25">
      <c r="A611" s="1"/>
      <c r="B611" s="41"/>
      <c r="C611" s="41"/>
      <c r="D611" s="41"/>
      <c r="E611" s="41"/>
      <c r="F611" s="51"/>
      <c r="G611" s="90"/>
      <c r="H611" s="41"/>
      <c r="I611" s="45"/>
      <c r="J611" s="49" t="s">
        <v>45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>
        <v>3106</v>
      </c>
      <c r="V611" s="83">
        <v>3808.2</v>
      </c>
      <c r="W611" s="84">
        <v>3806.3</v>
      </c>
      <c r="X611" s="82">
        <f>(W611/U611)*100</f>
        <v>122.54668383773341</v>
      </c>
      <c r="Y611" s="83">
        <f>(W611/V611)*100</f>
        <v>99.9501076624127</v>
      </c>
      <c r="Z611" s="1"/>
    </row>
    <row r="612" spans="1:26" ht="23.25">
      <c r="A612" s="1"/>
      <c r="B612" s="41"/>
      <c r="C612" s="41"/>
      <c r="D612" s="41"/>
      <c r="E612" s="41"/>
      <c r="F612" s="51"/>
      <c r="G612" s="90"/>
      <c r="H612" s="41"/>
      <c r="I612" s="45"/>
      <c r="J612" s="49" t="s">
        <v>46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/>
      <c r="V612" s="83"/>
      <c r="W612" s="84"/>
      <c r="X612" s="82"/>
      <c r="Y612" s="83"/>
      <c r="Z612" s="1"/>
    </row>
    <row r="613" spans="1:26" ht="23.25">
      <c r="A613" s="1"/>
      <c r="B613" s="41"/>
      <c r="C613" s="41"/>
      <c r="D613" s="41"/>
      <c r="E613" s="41"/>
      <c r="F613" s="51"/>
      <c r="G613" s="90"/>
      <c r="H613" s="41" t="s">
        <v>139</v>
      </c>
      <c r="I613" s="45"/>
      <c r="J613" s="49" t="s">
        <v>140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>
        <f>SUM(U614:U615)</f>
        <v>3328.2</v>
      </c>
      <c r="V613" s="83">
        <f>SUM(V614:V615)</f>
        <v>4044.9</v>
      </c>
      <c r="W613" s="84">
        <f>SUM(W614:W615)</f>
        <v>4036.9</v>
      </c>
      <c r="X613" s="82">
        <f>(W613/U613)*100</f>
        <v>121.29379244035816</v>
      </c>
      <c r="Y613" s="83">
        <f>(W613/V613)*100</f>
        <v>99.80222007960641</v>
      </c>
      <c r="Z613" s="1"/>
    </row>
    <row r="614" spans="1:26" ht="23.25">
      <c r="A614" s="1"/>
      <c r="B614" s="41"/>
      <c r="C614" s="41"/>
      <c r="D614" s="41"/>
      <c r="E614" s="41"/>
      <c r="F614" s="51"/>
      <c r="G614" s="90"/>
      <c r="H614" s="41"/>
      <c r="I614" s="45"/>
      <c r="J614" s="49" t="s">
        <v>45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>
        <v>3328.2</v>
      </c>
      <c r="V614" s="83">
        <v>4044.9</v>
      </c>
      <c r="W614" s="84">
        <v>4036.9</v>
      </c>
      <c r="X614" s="82">
        <f>(W614/U614)*100</f>
        <v>121.29379244035816</v>
      </c>
      <c r="Y614" s="83">
        <f>(W614/V614)*100</f>
        <v>99.80222007960641</v>
      </c>
      <c r="Z614" s="1"/>
    </row>
    <row r="615" spans="1:26" ht="23.25">
      <c r="A615" s="1"/>
      <c r="B615" s="41"/>
      <c r="C615" s="41"/>
      <c r="D615" s="41"/>
      <c r="E615" s="41"/>
      <c r="F615" s="51"/>
      <c r="G615" s="90"/>
      <c r="H615" s="41"/>
      <c r="I615" s="45"/>
      <c r="J615" s="49" t="s">
        <v>46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/>
      <c r="V615" s="83"/>
      <c r="W615" s="84"/>
      <c r="X615" s="82"/>
      <c r="Y615" s="83"/>
      <c r="Z615" s="1"/>
    </row>
    <row r="616" spans="1:26" ht="23.25">
      <c r="A616" s="1"/>
      <c r="B616" s="41"/>
      <c r="C616" s="41"/>
      <c r="D616" s="41"/>
      <c r="E616" s="41"/>
      <c r="F616" s="51"/>
      <c r="G616" s="90"/>
      <c r="H616" s="41" t="s">
        <v>141</v>
      </c>
      <c r="I616" s="45"/>
      <c r="J616" s="49" t="s">
        <v>142</v>
      </c>
      <c r="K616" s="50"/>
      <c r="L616" s="43"/>
      <c r="M616" s="71"/>
      <c r="N616" s="72"/>
      <c r="O616" s="73"/>
      <c r="P616" s="71"/>
      <c r="Q616" s="79"/>
      <c r="R616" s="80"/>
      <c r="S616" s="79"/>
      <c r="T616" s="81"/>
      <c r="U616" s="82">
        <f>SUM(U617:U618)</f>
        <v>4263.8</v>
      </c>
      <c r="V616" s="83">
        <f>SUM(V617:V618)</f>
        <v>5066.7</v>
      </c>
      <c r="W616" s="84">
        <f>SUM(W617:W618)</f>
        <v>5062.1</v>
      </c>
      <c r="X616" s="82">
        <f>(W616/U616)*100</f>
        <v>118.72273558797318</v>
      </c>
      <c r="Y616" s="83">
        <f>(W616/V616)*100</f>
        <v>99.90921112361104</v>
      </c>
      <c r="Z616" s="1"/>
    </row>
    <row r="617" spans="1:26" ht="23.25">
      <c r="A617" s="1"/>
      <c r="B617" s="41"/>
      <c r="C617" s="41"/>
      <c r="D617" s="41"/>
      <c r="E617" s="41"/>
      <c r="F617" s="51"/>
      <c r="G617" s="90"/>
      <c r="H617" s="41"/>
      <c r="I617" s="45"/>
      <c r="J617" s="49" t="s">
        <v>45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>
        <v>4263.8</v>
      </c>
      <c r="V617" s="83">
        <v>5066.7</v>
      </c>
      <c r="W617" s="84">
        <v>5062.1</v>
      </c>
      <c r="X617" s="82">
        <f>(W617/U617)*100</f>
        <v>118.72273558797318</v>
      </c>
      <c r="Y617" s="83">
        <f>(W617/V617)*100</f>
        <v>99.90921112361104</v>
      </c>
      <c r="Z617" s="1"/>
    </row>
    <row r="618" spans="1:26" ht="23.25">
      <c r="A618" s="1"/>
      <c r="B618" s="41"/>
      <c r="C618" s="41"/>
      <c r="D618" s="41"/>
      <c r="E618" s="41"/>
      <c r="F618" s="51"/>
      <c r="G618" s="90"/>
      <c r="H618" s="41"/>
      <c r="I618" s="45"/>
      <c r="J618" s="49" t="s">
        <v>46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/>
      <c r="V618" s="83"/>
      <c r="W618" s="84"/>
      <c r="X618" s="82"/>
      <c r="Y618" s="83"/>
      <c r="Z618" s="1"/>
    </row>
    <row r="619" spans="1:26" ht="23.25">
      <c r="A619" s="1"/>
      <c r="B619" s="41"/>
      <c r="C619" s="41"/>
      <c r="D619" s="41"/>
      <c r="E619" s="41"/>
      <c r="F619" s="51"/>
      <c r="G619" s="90"/>
      <c r="H619" s="41" t="s">
        <v>143</v>
      </c>
      <c r="I619" s="45"/>
      <c r="J619" s="49" t="s">
        <v>144</v>
      </c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>
        <f>SUM(U620:U621)</f>
        <v>7576.4</v>
      </c>
      <c r="V619" s="83">
        <f>SUM(V620:V621)</f>
        <v>9088.8</v>
      </c>
      <c r="W619" s="84">
        <f>SUM(W620:W621)</f>
        <v>9079.1</v>
      </c>
      <c r="X619" s="82">
        <f>(W619/U619)*100</f>
        <v>119.83395808035479</v>
      </c>
      <c r="Y619" s="83">
        <f>(W619/V619)*100</f>
        <v>99.89327523985565</v>
      </c>
      <c r="Z619" s="1"/>
    </row>
    <row r="620" spans="1:26" ht="23.25">
      <c r="A620" s="1"/>
      <c r="B620" s="41"/>
      <c r="C620" s="41"/>
      <c r="D620" s="41"/>
      <c r="E620" s="41"/>
      <c r="F620" s="51"/>
      <c r="G620" s="90"/>
      <c r="H620" s="41"/>
      <c r="I620" s="45"/>
      <c r="J620" s="49" t="s">
        <v>45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v>7576.4</v>
      </c>
      <c r="V620" s="83">
        <v>9088.8</v>
      </c>
      <c r="W620" s="84">
        <v>9079.1</v>
      </c>
      <c r="X620" s="82">
        <f>(W620/U620)*100</f>
        <v>119.83395808035479</v>
      </c>
      <c r="Y620" s="83">
        <f>(W620/V620)*100</f>
        <v>99.89327523985565</v>
      </c>
      <c r="Z620" s="1"/>
    </row>
    <row r="621" spans="1:26" ht="23.25">
      <c r="A621" s="1"/>
      <c r="B621" s="41"/>
      <c r="C621" s="41"/>
      <c r="D621" s="41"/>
      <c r="E621" s="41"/>
      <c r="F621" s="51"/>
      <c r="G621" s="90"/>
      <c r="H621" s="41"/>
      <c r="I621" s="45"/>
      <c r="J621" s="49" t="s">
        <v>46</v>
      </c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/>
      <c r="V621" s="83"/>
      <c r="W621" s="84"/>
      <c r="X621" s="82"/>
      <c r="Y621" s="83"/>
      <c r="Z621" s="1"/>
    </row>
    <row r="622" spans="1:26" ht="23.25">
      <c r="A622" s="1"/>
      <c r="B622" s="41"/>
      <c r="C622" s="41"/>
      <c r="D622" s="41"/>
      <c r="E622" s="41"/>
      <c r="F622" s="51"/>
      <c r="G622" s="90"/>
      <c r="H622" s="41" t="s">
        <v>145</v>
      </c>
      <c r="I622" s="45"/>
      <c r="J622" s="49" t="s">
        <v>146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>
        <f>SUM(U623:U624)</f>
        <v>4524.3</v>
      </c>
      <c r="V622" s="83">
        <f>SUM(V623:V624)</f>
        <v>5118.3</v>
      </c>
      <c r="W622" s="84">
        <f>SUM(W623:W624)</f>
        <v>5087.6</v>
      </c>
      <c r="X622" s="82">
        <f>(W622/U622)*100</f>
        <v>112.45054483566518</v>
      </c>
      <c r="Y622" s="83">
        <f>(W622/V622)*100</f>
        <v>99.40019146982397</v>
      </c>
      <c r="Z622" s="1"/>
    </row>
    <row r="623" spans="1:26" ht="23.25">
      <c r="A623" s="1"/>
      <c r="B623" s="41"/>
      <c r="C623" s="41"/>
      <c r="D623" s="41"/>
      <c r="E623" s="41"/>
      <c r="F623" s="51"/>
      <c r="G623" s="90"/>
      <c r="H623" s="41"/>
      <c r="I623" s="45"/>
      <c r="J623" s="49" t="s">
        <v>45</v>
      </c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>
        <v>4524.3</v>
      </c>
      <c r="V623" s="83">
        <v>5118.3</v>
      </c>
      <c r="W623" s="84">
        <v>5087.6</v>
      </c>
      <c r="X623" s="82">
        <f>(W623/U623)*100</f>
        <v>112.45054483566518</v>
      </c>
      <c r="Y623" s="83">
        <f>(W623/V623)*100</f>
        <v>99.40019146982397</v>
      </c>
      <c r="Z623" s="1"/>
    </row>
    <row r="624" spans="1:26" ht="23.25">
      <c r="A624" s="1"/>
      <c r="B624" s="41"/>
      <c r="C624" s="41"/>
      <c r="D624" s="41"/>
      <c r="E624" s="41"/>
      <c r="F624" s="51"/>
      <c r="G624" s="90"/>
      <c r="H624" s="41"/>
      <c r="I624" s="45"/>
      <c r="J624" s="49" t="s">
        <v>46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/>
      <c r="V624" s="83"/>
      <c r="W624" s="84"/>
      <c r="X624" s="82"/>
      <c r="Y624" s="83"/>
      <c r="Z624" s="1"/>
    </row>
    <row r="625" spans="1:26" ht="23.25">
      <c r="A625" s="1"/>
      <c r="B625" s="41"/>
      <c r="C625" s="41"/>
      <c r="D625" s="41"/>
      <c r="E625" s="41"/>
      <c r="F625" s="51"/>
      <c r="G625" s="90"/>
      <c r="H625" s="41" t="s">
        <v>147</v>
      </c>
      <c r="I625" s="45"/>
      <c r="J625" s="49" t="s">
        <v>148</v>
      </c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>
        <f>SUM(U626:U627)</f>
        <v>11118.9</v>
      </c>
      <c r="V625" s="83">
        <f>SUM(V626:V627)</f>
        <v>12234.4</v>
      </c>
      <c r="W625" s="84">
        <f>SUM(W626:W627)</f>
        <v>12231</v>
      </c>
      <c r="X625" s="82">
        <f>(W625/U625)*100</f>
        <v>110.0018886760381</v>
      </c>
      <c r="Y625" s="83">
        <f>(W625/V625)*100</f>
        <v>99.97220950761788</v>
      </c>
      <c r="Z625" s="1"/>
    </row>
    <row r="626" spans="1:26" ht="23.25">
      <c r="A626" s="1"/>
      <c r="B626" s="41"/>
      <c r="C626" s="41"/>
      <c r="D626" s="41"/>
      <c r="E626" s="41"/>
      <c r="F626" s="51"/>
      <c r="G626" s="90"/>
      <c r="H626" s="41"/>
      <c r="I626" s="45"/>
      <c r="J626" s="49" t="s">
        <v>45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>
        <v>11118.9</v>
      </c>
      <c r="V626" s="83">
        <v>12234.4</v>
      </c>
      <c r="W626" s="84">
        <v>12231</v>
      </c>
      <c r="X626" s="82">
        <f>(W626/U626)*100</f>
        <v>110.0018886760381</v>
      </c>
      <c r="Y626" s="83">
        <f>(W626/V626)*100</f>
        <v>99.97220950761788</v>
      </c>
      <c r="Z626" s="1"/>
    </row>
    <row r="627" spans="1:26" ht="23.25">
      <c r="A627" s="1"/>
      <c r="B627" s="41"/>
      <c r="C627" s="41"/>
      <c r="D627" s="41"/>
      <c r="E627" s="41"/>
      <c r="F627" s="51"/>
      <c r="G627" s="90"/>
      <c r="H627" s="41"/>
      <c r="I627" s="45"/>
      <c r="J627" s="49" t="s">
        <v>46</v>
      </c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/>
      <c r="V627" s="83"/>
      <c r="W627" s="84"/>
      <c r="X627" s="82"/>
      <c r="Y627" s="83"/>
      <c r="Z627" s="1"/>
    </row>
    <row r="628" spans="1:26" ht="23.25">
      <c r="A628" s="1"/>
      <c r="B628" s="41"/>
      <c r="C628" s="41"/>
      <c r="D628" s="41"/>
      <c r="E628" s="41"/>
      <c r="F628" s="51"/>
      <c r="G628" s="90"/>
      <c r="H628" s="41" t="s">
        <v>149</v>
      </c>
      <c r="I628" s="45"/>
      <c r="J628" s="49" t="s">
        <v>150</v>
      </c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>
        <f>SUM(U629:U640)</f>
        <v>3106.3</v>
      </c>
      <c r="V628" s="83">
        <f>SUM(V629:V640)</f>
        <v>3856.1</v>
      </c>
      <c r="W628" s="84">
        <f>SUM(W629:W640)</f>
        <v>3716.6</v>
      </c>
      <c r="X628" s="82">
        <f>(W628/U628)*100</f>
        <v>119.64716865724495</v>
      </c>
      <c r="Y628" s="83">
        <f>(W628/V628)*100</f>
        <v>96.38235522937683</v>
      </c>
      <c r="Z628" s="1"/>
    </row>
    <row r="629" spans="1:26" ht="23.25">
      <c r="A629" s="1"/>
      <c r="B629" s="41"/>
      <c r="C629" s="41"/>
      <c r="D629" s="41"/>
      <c r="E629" s="41"/>
      <c r="F629" s="51"/>
      <c r="G629" s="90"/>
      <c r="H629" s="41"/>
      <c r="I629" s="45"/>
      <c r="J629" s="49" t="s">
        <v>45</v>
      </c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>
        <v>3106.3</v>
      </c>
      <c r="V629" s="83">
        <v>3856.1</v>
      </c>
      <c r="W629" s="84">
        <v>3716.6</v>
      </c>
      <c r="X629" s="82">
        <f>(W629/U629)*100</f>
        <v>119.64716865724495</v>
      </c>
      <c r="Y629" s="83">
        <f>(W629/V629)*100</f>
        <v>96.38235522937683</v>
      </c>
      <c r="Z629" s="1"/>
    </row>
    <row r="630" spans="1:26" ht="23.25">
      <c r="A630" s="1"/>
      <c r="B630" s="52"/>
      <c r="C630" s="52"/>
      <c r="D630" s="52"/>
      <c r="E630" s="52"/>
      <c r="F630" s="91"/>
      <c r="G630" s="92"/>
      <c r="H630" s="52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342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30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28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33</v>
      </c>
      <c r="O634" s="63"/>
      <c r="P634" s="63"/>
      <c r="Q634" s="63"/>
      <c r="R634" s="64"/>
      <c r="S634" s="8" t="s">
        <v>21</v>
      </c>
      <c r="T634" s="8"/>
      <c r="U634" s="14" t="s">
        <v>2</v>
      </c>
      <c r="V634" s="15"/>
      <c r="W634" s="15"/>
      <c r="X634" s="15"/>
      <c r="Y634" s="16"/>
      <c r="Z634" s="1"/>
    </row>
    <row r="635" spans="1:26" ht="23.25">
      <c r="A635" s="1"/>
      <c r="B635" s="20" t="s">
        <v>29</v>
      </c>
      <c r="C635" s="21"/>
      <c r="D635" s="21"/>
      <c r="E635" s="21"/>
      <c r="F635" s="21"/>
      <c r="G635" s="21"/>
      <c r="H635" s="62"/>
      <c r="I635" s="1"/>
      <c r="J635" s="2" t="s">
        <v>4</v>
      </c>
      <c r="K635" s="18"/>
      <c r="L635" s="23" t="s">
        <v>22</v>
      </c>
      <c r="M635" s="23" t="s">
        <v>31</v>
      </c>
      <c r="N635" s="65"/>
      <c r="O635" s="17"/>
      <c r="P635" s="66"/>
      <c r="Q635" s="23" t="s">
        <v>3</v>
      </c>
      <c r="R635" s="16"/>
      <c r="S635" s="15" t="s">
        <v>23</v>
      </c>
      <c r="T635" s="15"/>
      <c r="U635" s="20" t="s">
        <v>20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24</v>
      </c>
      <c r="M636" s="31" t="s">
        <v>24</v>
      </c>
      <c r="N636" s="29" t="s">
        <v>6</v>
      </c>
      <c r="O636" s="68" t="s">
        <v>7</v>
      </c>
      <c r="P636" s="29" t="s">
        <v>8</v>
      </c>
      <c r="Q636" s="20" t="s">
        <v>41</v>
      </c>
      <c r="R636" s="22"/>
      <c r="S636" s="27" t="s">
        <v>25</v>
      </c>
      <c r="T636" s="15"/>
      <c r="U636" s="24"/>
      <c r="V636" s="25"/>
      <c r="W636" s="1"/>
      <c r="X636" s="14" t="s">
        <v>3</v>
      </c>
      <c r="Y636" s="16"/>
      <c r="Z636" s="1"/>
    </row>
    <row r="637" spans="1:26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8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26</v>
      </c>
      <c r="M637" s="29" t="s">
        <v>32</v>
      </c>
      <c r="N637" s="29"/>
      <c r="O637" s="29"/>
      <c r="P637" s="29"/>
      <c r="Q637" s="26" t="s">
        <v>34</v>
      </c>
      <c r="R637" s="30" t="s">
        <v>34</v>
      </c>
      <c r="S637" s="106" t="s">
        <v>37</v>
      </c>
      <c r="T637" s="108" t="s">
        <v>38</v>
      </c>
      <c r="U637" s="31" t="s">
        <v>6</v>
      </c>
      <c r="V637" s="29" t="s">
        <v>9</v>
      </c>
      <c r="W637" s="26" t="s">
        <v>10</v>
      </c>
      <c r="X637" s="14" t="s">
        <v>11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35</v>
      </c>
      <c r="R638" s="38" t="s">
        <v>36</v>
      </c>
      <c r="S638" s="107"/>
      <c r="T638" s="109"/>
      <c r="U638" s="32"/>
      <c r="V638" s="33"/>
      <c r="W638" s="34"/>
      <c r="X638" s="39" t="s">
        <v>39</v>
      </c>
      <c r="Y638" s="40" t="s">
        <v>40</v>
      </c>
      <c r="Z638" s="1"/>
    </row>
    <row r="639" spans="1:26" ht="23.25">
      <c r="A639" s="1"/>
      <c r="B639" s="41"/>
      <c r="C639" s="41"/>
      <c r="D639" s="41"/>
      <c r="E639" s="41"/>
      <c r="F639" s="51"/>
      <c r="G639" s="90"/>
      <c r="H639" s="41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 t="s">
        <v>205</v>
      </c>
      <c r="C640" s="41"/>
      <c r="D640" s="41" t="s">
        <v>47</v>
      </c>
      <c r="E640" s="41"/>
      <c r="F640" s="51" t="s">
        <v>222</v>
      </c>
      <c r="G640" s="90" t="s">
        <v>58</v>
      </c>
      <c r="H640" s="41" t="s">
        <v>149</v>
      </c>
      <c r="I640" s="45"/>
      <c r="J640" s="49" t="s">
        <v>46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/>
      <c r="V640" s="83"/>
      <c r="W640" s="84"/>
      <c r="X640" s="82"/>
      <c r="Y640" s="83"/>
      <c r="Z640" s="1"/>
    </row>
    <row r="641" spans="1:26" ht="23.25">
      <c r="A641" s="1"/>
      <c r="B641" s="41"/>
      <c r="C641" s="41"/>
      <c r="D641" s="41"/>
      <c r="E641" s="41"/>
      <c r="F641" s="51"/>
      <c r="G641" s="90"/>
      <c r="H641" s="41" t="s">
        <v>151</v>
      </c>
      <c r="I641" s="45"/>
      <c r="J641" s="49" t="s">
        <v>152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>
        <f>SUM(U642:U643)</f>
        <v>6872.2</v>
      </c>
      <c r="V641" s="83">
        <f>SUM(V642:V643)</f>
        <v>7648.1</v>
      </c>
      <c r="W641" s="84">
        <f>SUM(W642:W643)</f>
        <v>7515.8</v>
      </c>
      <c r="X641" s="82">
        <f>(W641/U641)*100</f>
        <v>109.36526876400572</v>
      </c>
      <c r="Y641" s="83">
        <f>(W641/V641)*100</f>
        <v>98.27015860148272</v>
      </c>
      <c r="Z641" s="1"/>
    </row>
    <row r="642" spans="1:26" ht="23.25">
      <c r="A642" s="1"/>
      <c r="B642" s="41"/>
      <c r="C642" s="41"/>
      <c r="D642" s="41"/>
      <c r="E642" s="41"/>
      <c r="F642" s="51"/>
      <c r="G642" s="90"/>
      <c r="H642" s="41"/>
      <c r="I642" s="45"/>
      <c r="J642" s="49" t="s">
        <v>45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>
        <v>6872.2</v>
      </c>
      <c r="V642" s="83">
        <v>7648.1</v>
      </c>
      <c r="W642" s="84">
        <v>7515.8</v>
      </c>
      <c r="X642" s="82">
        <f>(W642/U642)*100</f>
        <v>109.36526876400572</v>
      </c>
      <c r="Y642" s="83">
        <f>(W642/V642)*100</f>
        <v>98.27015860148272</v>
      </c>
      <c r="Z642" s="1"/>
    </row>
    <row r="643" spans="1:26" ht="23.25">
      <c r="A643" s="1"/>
      <c r="B643" s="41"/>
      <c r="C643" s="41"/>
      <c r="D643" s="41"/>
      <c r="E643" s="41"/>
      <c r="F643" s="51"/>
      <c r="G643" s="90"/>
      <c r="H643" s="41"/>
      <c r="I643" s="45"/>
      <c r="J643" s="49" t="s">
        <v>46</v>
      </c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/>
      <c r="V643" s="83"/>
      <c r="W643" s="84"/>
      <c r="X643" s="82"/>
      <c r="Y643" s="83"/>
      <c r="Z643" s="1"/>
    </row>
    <row r="644" spans="1:26" ht="23.25">
      <c r="A644" s="1"/>
      <c r="B644" s="41"/>
      <c r="C644" s="41"/>
      <c r="D644" s="41"/>
      <c r="E644" s="41"/>
      <c r="F644" s="51"/>
      <c r="G644" s="90"/>
      <c r="H644" s="41" t="s">
        <v>153</v>
      </c>
      <c r="I644" s="45"/>
      <c r="J644" s="49" t="s">
        <v>154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>
        <f>SUM(U645:U646)</f>
        <v>3324.5</v>
      </c>
      <c r="V644" s="83">
        <f>SUM(V645:V646)</f>
        <v>4010.4</v>
      </c>
      <c r="W644" s="84">
        <f>SUM(W645:W646)</f>
        <v>3990.4</v>
      </c>
      <c r="X644" s="82">
        <f>(W644/U644)*100</f>
        <v>120.03007971123478</v>
      </c>
      <c r="Y644" s="83">
        <f>(W644/V644)*100</f>
        <v>99.50129662876522</v>
      </c>
      <c r="Z644" s="1"/>
    </row>
    <row r="645" spans="1:26" ht="23.25">
      <c r="A645" s="1"/>
      <c r="B645" s="41"/>
      <c r="C645" s="41"/>
      <c r="D645" s="41"/>
      <c r="E645" s="41"/>
      <c r="F645" s="51"/>
      <c r="G645" s="90"/>
      <c r="H645" s="41"/>
      <c r="I645" s="45"/>
      <c r="J645" s="49" t="s">
        <v>45</v>
      </c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>
        <v>3324.5</v>
      </c>
      <c r="V645" s="83">
        <v>4010.4</v>
      </c>
      <c r="W645" s="84">
        <v>3990.4</v>
      </c>
      <c r="X645" s="82">
        <f>(W645/U645)*100</f>
        <v>120.03007971123478</v>
      </c>
      <c r="Y645" s="83">
        <f>(W645/V645)*100</f>
        <v>99.50129662876522</v>
      </c>
      <c r="Z645" s="1"/>
    </row>
    <row r="646" spans="1:26" ht="23.25">
      <c r="A646" s="1"/>
      <c r="B646" s="41"/>
      <c r="C646" s="41"/>
      <c r="D646" s="41"/>
      <c r="E646" s="41"/>
      <c r="F646" s="51"/>
      <c r="G646" s="90"/>
      <c r="H646" s="41"/>
      <c r="I646" s="45"/>
      <c r="J646" s="49" t="s">
        <v>46</v>
      </c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/>
      <c r="V646" s="83"/>
      <c r="W646" s="84"/>
      <c r="X646" s="82"/>
      <c r="Y646" s="83"/>
      <c r="Z646" s="1"/>
    </row>
    <row r="647" spans="1:26" ht="23.25">
      <c r="A647" s="1"/>
      <c r="B647" s="41"/>
      <c r="C647" s="41"/>
      <c r="D647" s="41"/>
      <c r="E647" s="41"/>
      <c r="F647" s="51"/>
      <c r="G647" s="90"/>
      <c r="H647" s="41" t="s">
        <v>155</v>
      </c>
      <c r="I647" s="45"/>
      <c r="J647" s="49" t="s">
        <v>156</v>
      </c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>
        <f>SUM(U648:U649)</f>
        <v>3000.2</v>
      </c>
      <c r="V647" s="83">
        <f>SUM(V648:V649)</f>
        <v>3668.4</v>
      </c>
      <c r="W647" s="84">
        <f>SUM(W648:W649)</f>
        <v>3663.9</v>
      </c>
      <c r="X647" s="82">
        <f>(W647/U647)*100</f>
        <v>122.12185854276383</v>
      </c>
      <c r="Y647" s="83">
        <f>(W647/V647)*100</f>
        <v>99.87733071638861</v>
      </c>
      <c r="Z647" s="1"/>
    </row>
    <row r="648" spans="1:26" ht="23.25">
      <c r="A648" s="1"/>
      <c r="B648" s="41"/>
      <c r="C648" s="41"/>
      <c r="D648" s="41"/>
      <c r="E648" s="41"/>
      <c r="F648" s="51"/>
      <c r="G648" s="90"/>
      <c r="H648" s="41"/>
      <c r="I648" s="45"/>
      <c r="J648" s="49" t="s">
        <v>45</v>
      </c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>
        <v>3000.2</v>
      </c>
      <c r="V648" s="83">
        <v>3668.4</v>
      </c>
      <c r="W648" s="84">
        <v>3663.9</v>
      </c>
      <c r="X648" s="82">
        <f>(W648/U648)*100</f>
        <v>122.12185854276383</v>
      </c>
      <c r="Y648" s="83">
        <f>(W648/V648)*100</f>
        <v>99.87733071638861</v>
      </c>
      <c r="Z648" s="1"/>
    </row>
    <row r="649" spans="1:26" ht="23.25">
      <c r="A649" s="1"/>
      <c r="B649" s="41"/>
      <c r="C649" s="41"/>
      <c r="D649" s="41"/>
      <c r="E649" s="41"/>
      <c r="F649" s="51"/>
      <c r="G649" s="90"/>
      <c r="H649" s="41"/>
      <c r="I649" s="45"/>
      <c r="J649" s="49" t="s">
        <v>46</v>
      </c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/>
      <c r="V649" s="83"/>
      <c r="W649" s="84"/>
      <c r="X649" s="82"/>
      <c r="Y649" s="83"/>
      <c r="Z649" s="1"/>
    </row>
    <row r="650" spans="1:26" ht="23.25">
      <c r="A650" s="1"/>
      <c r="B650" s="41"/>
      <c r="C650" s="41"/>
      <c r="D650" s="41"/>
      <c r="E650" s="41"/>
      <c r="F650" s="51"/>
      <c r="G650" s="90"/>
      <c r="H650" s="41" t="s">
        <v>233</v>
      </c>
      <c r="I650" s="45"/>
      <c r="J650" s="49" t="s">
        <v>234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>
        <f>SUM(U651:U651)</f>
        <v>130.2</v>
      </c>
      <c r="V650" s="83">
        <f>SUM(V651:V651)</f>
        <v>130.7</v>
      </c>
      <c r="W650" s="84">
        <f>SUM(W651:W651)</f>
        <v>119.1</v>
      </c>
      <c r="X650" s="82">
        <f>(W650/U650)*100</f>
        <v>91.4746543778802</v>
      </c>
      <c r="Y650" s="83">
        <f>(W650/V650)*100</f>
        <v>91.1247130833971</v>
      </c>
      <c r="Z650" s="1"/>
    </row>
    <row r="651" spans="1:26" ht="23.25">
      <c r="A651" s="1"/>
      <c r="B651" s="41"/>
      <c r="C651" s="41"/>
      <c r="D651" s="41"/>
      <c r="E651" s="41"/>
      <c r="F651" s="51"/>
      <c r="G651" s="90"/>
      <c r="H651" s="41"/>
      <c r="I651" s="45"/>
      <c r="J651" s="49" t="s">
        <v>45</v>
      </c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>
        <v>130.2</v>
      </c>
      <c r="V651" s="83">
        <v>130.7</v>
      </c>
      <c r="W651" s="84">
        <v>119.1</v>
      </c>
      <c r="X651" s="82">
        <f>(W651/U651)*100</f>
        <v>91.4746543778802</v>
      </c>
      <c r="Y651" s="83">
        <f>(W651/V651)*100</f>
        <v>91.1247130833971</v>
      </c>
      <c r="Z651" s="1"/>
    </row>
    <row r="652" spans="1:26" ht="23.25">
      <c r="A652" s="1"/>
      <c r="B652" s="41"/>
      <c r="C652" s="41"/>
      <c r="D652" s="41"/>
      <c r="E652" s="41"/>
      <c r="F652" s="51"/>
      <c r="G652" s="90"/>
      <c r="H652" s="41"/>
      <c r="I652" s="45"/>
      <c r="J652" s="49" t="s">
        <v>46</v>
      </c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/>
      <c r="V652" s="83"/>
      <c r="W652" s="84"/>
      <c r="X652" s="82"/>
      <c r="Y652" s="83"/>
      <c r="Z652" s="1"/>
    </row>
    <row r="653" spans="1:26" ht="23.25">
      <c r="A653" s="1"/>
      <c r="B653" s="41"/>
      <c r="C653" s="41"/>
      <c r="D653" s="41"/>
      <c r="E653" s="41"/>
      <c r="F653" s="51"/>
      <c r="G653" s="90"/>
      <c r="H653" s="41" t="s">
        <v>235</v>
      </c>
      <c r="I653" s="45"/>
      <c r="J653" s="49" t="s">
        <v>236</v>
      </c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>
        <f>SUM(U654:U655)</f>
        <v>352.4</v>
      </c>
      <c r="V653" s="83">
        <f>SUM(V654:V655)</f>
        <v>353.2</v>
      </c>
      <c r="W653" s="84">
        <f>SUM(W654:W655)</f>
        <v>382.9</v>
      </c>
      <c r="X653" s="82">
        <f>(W653/U653)*100</f>
        <v>108.65493757094211</v>
      </c>
      <c r="Y653" s="83">
        <f>(W653/V653)*100</f>
        <v>108.4088335220838</v>
      </c>
      <c r="Z653" s="1"/>
    </row>
    <row r="654" spans="1:26" ht="23.25">
      <c r="A654" s="1"/>
      <c r="B654" s="41"/>
      <c r="C654" s="41"/>
      <c r="D654" s="41"/>
      <c r="E654" s="41"/>
      <c r="F654" s="51"/>
      <c r="G654" s="90"/>
      <c r="H654" s="41"/>
      <c r="I654" s="45"/>
      <c r="J654" s="49" t="s">
        <v>45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>
        <v>352.4</v>
      </c>
      <c r="V654" s="83">
        <v>353.2</v>
      </c>
      <c r="W654" s="84">
        <v>382.9</v>
      </c>
      <c r="X654" s="82">
        <f>(W654/U654)*100</f>
        <v>108.65493757094211</v>
      </c>
      <c r="Y654" s="83">
        <f>(W654/V654)*100</f>
        <v>108.4088335220838</v>
      </c>
      <c r="Z654" s="1"/>
    </row>
    <row r="655" spans="1:26" ht="23.25">
      <c r="A655" s="1"/>
      <c r="B655" s="41"/>
      <c r="C655" s="41"/>
      <c r="D655" s="41"/>
      <c r="E655" s="41"/>
      <c r="F655" s="51"/>
      <c r="G655" s="90"/>
      <c r="H655" s="41"/>
      <c r="I655" s="45"/>
      <c r="J655" s="49" t="s">
        <v>46</v>
      </c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3"/>
      <c r="W655" s="84"/>
      <c r="X655" s="82"/>
      <c r="Y655" s="83"/>
      <c r="Z655" s="1"/>
    </row>
    <row r="656" spans="1:26" ht="23.25">
      <c r="A656" s="1"/>
      <c r="B656" s="41"/>
      <c r="C656" s="41"/>
      <c r="D656" s="41"/>
      <c r="E656" s="41"/>
      <c r="F656" s="51"/>
      <c r="G656" s="90"/>
      <c r="H656" s="41" t="s">
        <v>237</v>
      </c>
      <c r="I656" s="45"/>
      <c r="J656" s="49" t="s">
        <v>238</v>
      </c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>
        <f>SUM(U657:U658)</f>
        <v>305.8</v>
      </c>
      <c r="V656" s="83">
        <f>SUM(V657:V658)</f>
        <v>306.2</v>
      </c>
      <c r="W656" s="84">
        <f>SUM(W657:W658)</f>
        <v>341</v>
      </c>
      <c r="X656" s="82">
        <f>(W656/U656)*100</f>
        <v>111.51079136690647</v>
      </c>
      <c r="Y656" s="83">
        <f>(W656/V656)*100</f>
        <v>111.36512083605487</v>
      </c>
      <c r="Z656" s="1"/>
    </row>
    <row r="657" spans="1:26" ht="23.25">
      <c r="A657" s="1"/>
      <c r="B657" s="41"/>
      <c r="C657" s="41"/>
      <c r="D657" s="41"/>
      <c r="E657" s="41"/>
      <c r="F657" s="51"/>
      <c r="G657" s="90"/>
      <c r="H657" s="41"/>
      <c r="I657" s="45"/>
      <c r="J657" s="49" t="s">
        <v>45</v>
      </c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>
        <v>305.8</v>
      </c>
      <c r="V657" s="83">
        <v>306.2</v>
      </c>
      <c r="W657" s="84">
        <v>341</v>
      </c>
      <c r="X657" s="82">
        <f>(W657/U657)*100</f>
        <v>111.51079136690647</v>
      </c>
      <c r="Y657" s="83">
        <f>(W657/V657)*100</f>
        <v>111.36512083605487</v>
      </c>
      <c r="Z657" s="1"/>
    </row>
    <row r="658" spans="1:26" ht="23.25">
      <c r="A658" s="1"/>
      <c r="B658" s="41"/>
      <c r="C658" s="41"/>
      <c r="D658" s="41"/>
      <c r="E658" s="41"/>
      <c r="F658" s="51"/>
      <c r="G658" s="90"/>
      <c r="H658" s="41"/>
      <c r="I658" s="45"/>
      <c r="J658" s="49" t="s">
        <v>46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/>
      <c r="V658" s="83"/>
      <c r="W658" s="84"/>
      <c r="X658" s="82"/>
      <c r="Y658" s="83"/>
      <c r="Z658" s="1"/>
    </row>
    <row r="659" spans="1:26" ht="23.25">
      <c r="A659" s="1"/>
      <c r="B659" s="41"/>
      <c r="C659" s="41"/>
      <c r="D659" s="41"/>
      <c r="E659" s="41"/>
      <c r="F659" s="51"/>
      <c r="G659" s="90"/>
      <c r="H659" s="41" t="s">
        <v>239</v>
      </c>
      <c r="I659" s="45"/>
      <c r="J659" s="49" t="s">
        <v>240</v>
      </c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>
        <f>SUM(U660:U661)</f>
        <v>203.3</v>
      </c>
      <c r="V659" s="83">
        <f>SUM(V660:V661)</f>
        <v>193.8</v>
      </c>
      <c r="W659" s="84">
        <f>SUM(W660:W661)</f>
        <v>192.4</v>
      </c>
      <c r="X659" s="82">
        <f>(W659/U659)*100</f>
        <v>94.63846532218396</v>
      </c>
      <c r="Y659" s="83">
        <f>(W659/V659)*100</f>
        <v>99.27760577915376</v>
      </c>
      <c r="Z659" s="1"/>
    </row>
    <row r="660" spans="1:26" ht="23.25">
      <c r="A660" s="1"/>
      <c r="B660" s="41"/>
      <c r="C660" s="41"/>
      <c r="D660" s="41"/>
      <c r="E660" s="41"/>
      <c r="F660" s="51"/>
      <c r="G660" s="90"/>
      <c r="H660" s="41"/>
      <c r="I660" s="45"/>
      <c r="J660" s="49" t="s">
        <v>45</v>
      </c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2">
        <v>203.3</v>
      </c>
      <c r="V660" s="83">
        <v>193.8</v>
      </c>
      <c r="W660" s="84">
        <v>192.4</v>
      </c>
      <c r="X660" s="82">
        <f>(W660/U660)*100</f>
        <v>94.63846532218396</v>
      </c>
      <c r="Y660" s="83">
        <f>(W660/V660)*100</f>
        <v>99.27760577915376</v>
      </c>
      <c r="Z660" s="1"/>
    </row>
    <row r="661" spans="1:26" ht="23.25">
      <c r="A661" s="1"/>
      <c r="B661" s="41"/>
      <c r="C661" s="41"/>
      <c r="D661" s="41"/>
      <c r="E661" s="41"/>
      <c r="F661" s="51"/>
      <c r="G661" s="90"/>
      <c r="H661" s="41"/>
      <c r="I661" s="45"/>
      <c r="J661" s="49" t="s">
        <v>46</v>
      </c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2"/>
      <c r="V661" s="83"/>
      <c r="W661" s="84"/>
      <c r="X661" s="82"/>
      <c r="Y661" s="83"/>
      <c r="Z661" s="1"/>
    </row>
    <row r="662" spans="1:26" ht="23.25">
      <c r="A662" s="1"/>
      <c r="B662" s="41"/>
      <c r="C662" s="41"/>
      <c r="D662" s="41"/>
      <c r="E662" s="41"/>
      <c r="F662" s="51"/>
      <c r="G662" s="90"/>
      <c r="H662" s="41" t="s">
        <v>241</v>
      </c>
      <c r="I662" s="45"/>
      <c r="J662" s="49" t="s">
        <v>242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>
        <f>SUM(U663:U664)</f>
        <v>573.5</v>
      </c>
      <c r="V662" s="83">
        <f>SUM(V663:V664)</f>
        <v>579.3</v>
      </c>
      <c r="W662" s="84">
        <f>SUM(W663:W664)</f>
        <v>579.3</v>
      </c>
      <c r="X662" s="82">
        <f>(W662/U662)*100</f>
        <v>101.01133391455971</v>
      </c>
      <c r="Y662" s="83">
        <f>(W662/V662)*100</f>
        <v>100</v>
      </c>
      <c r="Z662" s="1"/>
    </row>
    <row r="663" spans="1:26" ht="23.25">
      <c r="A663" s="1"/>
      <c r="B663" s="41"/>
      <c r="C663" s="41"/>
      <c r="D663" s="41"/>
      <c r="E663" s="41"/>
      <c r="F663" s="51"/>
      <c r="G663" s="90"/>
      <c r="H663" s="41"/>
      <c r="I663" s="45"/>
      <c r="J663" s="49" t="s">
        <v>45</v>
      </c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>
        <v>573.5</v>
      </c>
      <c r="V663" s="83">
        <v>579.3</v>
      </c>
      <c r="W663" s="84">
        <v>579.3</v>
      </c>
      <c r="X663" s="82">
        <f>(W663/U663)*100</f>
        <v>101.01133391455971</v>
      </c>
      <c r="Y663" s="83">
        <f>(W663/V663)*100</f>
        <v>100</v>
      </c>
      <c r="Z663" s="1"/>
    </row>
    <row r="664" spans="1:26" ht="23.25">
      <c r="A664" s="1"/>
      <c r="B664" s="41"/>
      <c r="C664" s="41"/>
      <c r="D664" s="41"/>
      <c r="E664" s="41"/>
      <c r="F664" s="51"/>
      <c r="G664" s="90"/>
      <c r="H664" s="41"/>
      <c r="I664" s="45"/>
      <c r="J664" s="49" t="s">
        <v>46</v>
      </c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3"/>
      <c r="W664" s="84"/>
      <c r="X664" s="82"/>
      <c r="Y664" s="83"/>
      <c r="Z664" s="1"/>
    </row>
    <row r="665" spans="1:26" ht="23.25">
      <c r="A665" s="1"/>
      <c r="B665" s="41"/>
      <c r="C665" s="41"/>
      <c r="D665" s="41"/>
      <c r="E665" s="41"/>
      <c r="F665" s="51"/>
      <c r="G665" s="90"/>
      <c r="H665" s="41" t="s">
        <v>243</v>
      </c>
      <c r="I665" s="45"/>
      <c r="J665" s="49" t="s">
        <v>244</v>
      </c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>
        <f>SUM(U666:U667)</f>
        <v>198</v>
      </c>
      <c r="V665" s="83">
        <f>SUM(V666:V667)</f>
        <v>198.5</v>
      </c>
      <c r="W665" s="84">
        <f>SUM(W666:W667)</f>
        <v>198.5</v>
      </c>
      <c r="X665" s="82">
        <f>(W665/U665)*100</f>
        <v>100.25252525252526</v>
      </c>
      <c r="Y665" s="83">
        <f>(W665/V665)*100</f>
        <v>100</v>
      </c>
      <c r="Z665" s="1"/>
    </row>
    <row r="666" spans="1:26" ht="23.25">
      <c r="A666" s="1"/>
      <c r="B666" s="41"/>
      <c r="C666" s="41"/>
      <c r="D666" s="41"/>
      <c r="E666" s="41"/>
      <c r="F666" s="51"/>
      <c r="G666" s="90"/>
      <c r="H666" s="41"/>
      <c r="I666" s="45"/>
      <c r="J666" s="49" t="s">
        <v>45</v>
      </c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>
        <v>198</v>
      </c>
      <c r="V666" s="83">
        <v>198.5</v>
      </c>
      <c r="W666" s="84">
        <v>198.5</v>
      </c>
      <c r="X666" s="82">
        <f>(W666/U666)*100</f>
        <v>100.25252525252526</v>
      </c>
      <c r="Y666" s="83">
        <f>(W666/V666)*100</f>
        <v>100</v>
      </c>
      <c r="Z666" s="1"/>
    </row>
    <row r="667" spans="1:26" ht="23.25">
      <c r="A667" s="1"/>
      <c r="B667" s="41"/>
      <c r="C667" s="41"/>
      <c r="D667" s="41"/>
      <c r="E667" s="41"/>
      <c r="F667" s="51"/>
      <c r="G667" s="90"/>
      <c r="H667" s="41"/>
      <c r="I667" s="45"/>
      <c r="J667" s="49" t="s">
        <v>46</v>
      </c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/>
      <c r="V667" s="83"/>
      <c r="W667" s="84"/>
      <c r="X667" s="82"/>
      <c r="Y667" s="83"/>
      <c r="Z667" s="1"/>
    </row>
    <row r="668" spans="1:26" ht="23.25">
      <c r="A668" s="1"/>
      <c r="B668" s="41"/>
      <c r="C668" s="41"/>
      <c r="D668" s="41"/>
      <c r="E668" s="41"/>
      <c r="F668" s="51"/>
      <c r="G668" s="90"/>
      <c r="H668" s="41" t="s">
        <v>245</v>
      </c>
      <c r="I668" s="45"/>
      <c r="J668" s="49" t="s">
        <v>246</v>
      </c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>
        <f>SUM(U669:U670)</f>
        <v>440.5</v>
      </c>
      <c r="V668" s="83">
        <f>SUM(V669:V670)</f>
        <v>436.6</v>
      </c>
      <c r="W668" s="84">
        <f>SUM(W669:W670)</f>
        <v>436.5</v>
      </c>
      <c r="X668" s="82">
        <f>(W668/U668)*100</f>
        <v>99.09194097616346</v>
      </c>
      <c r="Y668" s="83">
        <f>(W668/V668)*100</f>
        <v>99.9770957398076</v>
      </c>
      <c r="Z668" s="1"/>
    </row>
    <row r="669" spans="1:26" ht="23.25">
      <c r="A669" s="1"/>
      <c r="B669" s="41"/>
      <c r="C669" s="41"/>
      <c r="D669" s="41"/>
      <c r="E669" s="41"/>
      <c r="F669" s="51"/>
      <c r="G669" s="90"/>
      <c r="H669" s="41"/>
      <c r="I669" s="45"/>
      <c r="J669" s="49" t="s">
        <v>45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>
        <v>440.5</v>
      </c>
      <c r="V669" s="83">
        <v>436.6</v>
      </c>
      <c r="W669" s="84">
        <v>436.5</v>
      </c>
      <c r="X669" s="82">
        <f>(W669/U669)*100</f>
        <v>99.09194097616346</v>
      </c>
      <c r="Y669" s="83">
        <f>(W669/V669)*100</f>
        <v>99.9770957398076</v>
      </c>
      <c r="Z669" s="1"/>
    </row>
    <row r="670" spans="1:26" ht="23.25">
      <c r="A670" s="1"/>
      <c r="B670" s="41"/>
      <c r="C670" s="41"/>
      <c r="D670" s="41"/>
      <c r="E670" s="41"/>
      <c r="F670" s="51"/>
      <c r="G670" s="90"/>
      <c r="H670" s="41"/>
      <c r="I670" s="45"/>
      <c r="J670" s="49" t="s">
        <v>46</v>
      </c>
      <c r="K670" s="50"/>
      <c r="L670" s="43"/>
      <c r="M670" s="71"/>
      <c r="N670" s="72"/>
      <c r="O670" s="73"/>
      <c r="P670" s="71"/>
      <c r="Q670" s="79"/>
      <c r="R670" s="80"/>
      <c r="S670" s="79"/>
      <c r="T670" s="81"/>
      <c r="U670" s="82"/>
      <c r="V670" s="83"/>
      <c r="W670" s="84"/>
      <c r="X670" s="82"/>
      <c r="Y670" s="83"/>
      <c r="Z670" s="1"/>
    </row>
    <row r="671" spans="1:26" ht="23.25">
      <c r="A671" s="1"/>
      <c r="B671" s="41"/>
      <c r="C671" s="41"/>
      <c r="D671" s="41"/>
      <c r="E671" s="41"/>
      <c r="F671" s="51"/>
      <c r="G671" s="90"/>
      <c r="H671" s="41" t="s">
        <v>247</v>
      </c>
      <c r="I671" s="45"/>
      <c r="J671" s="49" t="s">
        <v>248</v>
      </c>
      <c r="K671" s="50"/>
      <c r="L671" s="43"/>
      <c r="M671" s="71"/>
      <c r="N671" s="72"/>
      <c r="O671" s="73"/>
      <c r="P671" s="71"/>
      <c r="Q671" s="79"/>
      <c r="R671" s="80"/>
      <c r="S671" s="79"/>
      <c r="T671" s="81"/>
      <c r="U671" s="82">
        <f>SUM(U672:U673)</f>
        <v>101.8</v>
      </c>
      <c r="V671" s="83">
        <f>SUM(V672:V673)</f>
        <v>98.1</v>
      </c>
      <c r="W671" s="84">
        <f>SUM(W672:W673)</f>
        <v>96.2</v>
      </c>
      <c r="X671" s="82">
        <f>(W671/U671)*100</f>
        <v>94.49901768172889</v>
      </c>
      <c r="Y671" s="83">
        <f>(W671/V671)*100</f>
        <v>98.0632008154944</v>
      </c>
      <c r="Z671" s="1"/>
    </row>
    <row r="672" spans="1:26" ht="23.25">
      <c r="A672" s="1"/>
      <c r="B672" s="41"/>
      <c r="C672" s="41"/>
      <c r="D672" s="41"/>
      <c r="E672" s="41"/>
      <c r="F672" s="51"/>
      <c r="G672" s="90"/>
      <c r="H672" s="41"/>
      <c r="I672" s="45"/>
      <c r="J672" s="49" t="s">
        <v>45</v>
      </c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>
        <v>101.8</v>
      </c>
      <c r="V672" s="83">
        <v>98.1</v>
      </c>
      <c r="W672" s="84">
        <v>96.2</v>
      </c>
      <c r="X672" s="82">
        <f>(W672/U672)*100</f>
        <v>94.49901768172889</v>
      </c>
      <c r="Y672" s="83">
        <f>(W672/V672)*100</f>
        <v>98.0632008154944</v>
      </c>
      <c r="Z672" s="1"/>
    </row>
    <row r="673" spans="1:26" ht="23.25">
      <c r="A673" s="1"/>
      <c r="B673" s="41"/>
      <c r="C673" s="41"/>
      <c r="D673" s="41"/>
      <c r="E673" s="41"/>
      <c r="F673" s="51"/>
      <c r="G673" s="90"/>
      <c r="H673" s="41"/>
      <c r="I673" s="45"/>
      <c r="J673" s="49" t="s">
        <v>46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/>
      <c r="V673" s="83"/>
      <c r="W673" s="84"/>
      <c r="X673" s="82"/>
      <c r="Y673" s="83"/>
      <c r="Z673" s="1"/>
    </row>
    <row r="674" spans="1:26" ht="23.25">
      <c r="A674" s="1"/>
      <c r="B674" s="41"/>
      <c r="C674" s="41"/>
      <c r="D674" s="41"/>
      <c r="E674" s="41"/>
      <c r="F674" s="51"/>
      <c r="G674" s="90"/>
      <c r="H674" s="41" t="s">
        <v>249</v>
      </c>
      <c r="I674" s="45"/>
      <c r="J674" s="49" t="s">
        <v>250</v>
      </c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>
        <f>SUM(U685:U686)</f>
        <v>115.9</v>
      </c>
      <c r="V674" s="83">
        <f>SUM(V685:V686)</f>
        <v>136.2</v>
      </c>
      <c r="W674" s="84">
        <f>SUM(W685:W686)</f>
        <v>136.1</v>
      </c>
      <c r="X674" s="82">
        <f>(W674/U674)*100</f>
        <v>117.42881794650559</v>
      </c>
      <c r="Y674" s="83">
        <f>(W674/V674)*100</f>
        <v>99.92657856093979</v>
      </c>
      <c r="Z674" s="1"/>
    </row>
    <row r="675" spans="1:26" ht="23.25">
      <c r="A675" s="1"/>
      <c r="B675" s="52"/>
      <c r="C675" s="52"/>
      <c r="D675" s="52"/>
      <c r="E675" s="52"/>
      <c r="F675" s="91"/>
      <c r="G675" s="92"/>
      <c r="H675" s="52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343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30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28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33</v>
      </c>
      <c r="O679" s="63"/>
      <c r="P679" s="63"/>
      <c r="Q679" s="63"/>
      <c r="R679" s="64"/>
      <c r="S679" s="8" t="s">
        <v>21</v>
      </c>
      <c r="T679" s="8"/>
      <c r="U679" s="14" t="s">
        <v>2</v>
      </c>
      <c r="V679" s="15"/>
      <c r="W679" s="15"/>
      <c r="X679" s="15"/>
      <c r="Y679" s="16"/>
      <c r="Z679" s="1"/>
    </row>
    <row r="680" spans="1:26" ht="23.25">
      <c r="A680" s="1"/>
      <c r="B680" s="20" t="s">
        <v>29</v>
      </c>
      <c r="C680" s="21"/>
      <c r="D680" s="21"/>
      <c r="E680" s="21"/>
      <c r="F680" s="21"/>
      <c r="G680" s="21"/>
      <c r="H680" s="62"/>
      <c r="I680" s="1"/>
      <c r="J680" s="2" t="s">
        <v>4</v>
      </c>
      <c r="K680" s="18"/>
      <c r="L680" s="23" t="s">
        <v>22</v>
      </c>
      <c r="M680" s="23" t="s">
        <v>31</v>
      </c>
      <c r="N680" s="65"/>
      <c r="O680" s="17"/>
      <c r="P680" s="66"/>
      <c r="Q680" s="23" t="s">
        <v>3</v>
      </c>
      <c r="R680" s="16"/>
      <c r="S680" s="15" t="s">
        <v>23</v>
      </c>
      <c r="T680" s="15"/>
      <c r="U680" s="20" t="s">
        <v>20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24</v>
      </c>
      <c r="M681" s="31" t="s">
        <v>24</v>
      </c>
      <c r="N681" s="29" t="s">
        <v>6</v>
      </c>
      <c r="O681" s="68" t="s">
        <v>7</v>
      </c>
      <c r="P681" s="29" t="s">
        <v>8</v>
      </c>
      <c r="Q681" s="20" t="s">
        <v>41</v>
      </c>
      <c r="R681" s="22"/>
      <c r="S681" s="27" t="s">
        <v>25</v>
      </c>
      <c r="T681" s="15"/>
      <c r="U681" s="24"/>
      <c r="V681" s="25"/>
      <c r="W681" s="1"/>
      <c r="X681" s="14" t="s">
        <v>3</v>
      </c>
      <c r="Y681" s="16"/>
      <c r="Z681" s="1"/>
    </row>
    <row r="682" spans="1:26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8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26</v>
      </c>
      <c r="M682" s="29" t="s">
        <v>32</v>
      </c>
      <c r="N682" s="29"/>
      <c r="O682" s="29"/>
      <c r="P682" s="29"/>
      <c r="Q682" s="26" t="s">
        <v>34</v>
      </c>
      <c r="R682" s="30" t="s">
        <v>34</v>
      </c>
      <c r="S682" s="106" t="s">
        <v>37</v>
      </c>
      <c r="T682" s="108" t="s">
        <v>38</v>
      </c>
      <c r="U682" s="31" t="s">
        <v>6</v>
      </c>
      <c r="V682" s="29" t="s">
        <v>9</v>
      </c>
      <c r="W682" s="26" t="s">
        <v>10</v>
      </c>
      <c r="X682" s="14" t="s">
        <v>11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35</v>
      </c>
      <c r="R683" s="38" t="s">
        <v>36</v>
      </c>
      <c r="S683" s="107"/>
      <c r="T683" s="109"/>
      <c r="U683" s="32"/>
      <c r="V683" s="33"/>
      <c r="W683" s="34"/>
      <c r="X683" s="39" t="s">
        <v>39</v>
      </c>
      <c r="Y683" s="40" t="s">
        <v>40</v>
      </c>
      <c r="Z683" s="1"/>
    </row>
    <row r="684" spans="1:26" ht="23.25">
      <c r="A684" s="1"/>
      <c r="B684" s="41"/>
      <c r="C684" s="41"/>
      <c r="D684" s="41"/>
      <c r="E684" s="41"/>
      <c r="F684" s="51"/>
      <c r="G684" s="90"/>
      <c r="H684" s="41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1" t="s">
        <v>205</v>
      </c>
      <c r="C685" s="41"/>
      <c r="D685" s="41" t="s">
        <v>47</v>
      </c>
      <c r="E685" s="41"/>
      <c r="F685" s="51" t="s">
        <v>222</v>
      </c>
      <c r="G685" s="90" t="s">
        <v>58</v>
      </c>
      <c r="H685" s="41" t="s">
        <v>249</v>
      </c>
      <c r="I685" s="45"/>
      <c r="J685" s="49" t="s">
        <v>45</v>
      </c>
      <c r="K685" s="50"/>
      <c r="L685" s="43"/>
      <c r="M685" s="71"/>
      <c r="N685" s="72"/>
      <c r="O685" s="73"/>
      <c r="P685" s="71"/>
      <c r="Q685" s="79"/>
      <c r="R685" s="80"/>
      <c r="S685" s="79"/>
      <c r="T685" s="81"/>
      <c r="U685" s="82">
        <v>115.9</v>
      </c>
      <c r="V685" s="83">
        <v>136.2</v>
      </c>
      <c r="W685" s="84">
        <v>136.1</v>
      </c>
      <c r="X685" s="82">
        <f>(W685/U685)*100</f>
        <v>117.42881794650559</v>
      </c>
      <c r="Y685" s="83">
        <f>(W685/V685)*100</f>
        <v>99.92657856093979</v>
      </c>
      <c r="Z685" s="1"/>
    </row>
    <row r="686" spans="1:26" ht="23.25">
      <c r="A686" s="1"/>
      <c r="B686" s="41"/>
      <c r="C686" s="41"/>
      <c r="D686" s="41"/>
      <c r="E686" s="41"/>
      <c r="F686" s="51"/>
      <c r="G686" s="90"/>
      <c r="H686" s="41"/>
      <c r="I686" s="45"/>
      <c r="J686" s="49" t="s">
        <v>46</v>
      </c>
      <c r="K686" s="50"/>
      <c r="L686" s="43"/>
      <c r="M686" s="71"/>
      <c r="N686" s="72"/>
      <c r="O686" s="73"/>
      <c r="P686" s="71"/>
      <c r="Q686" s="79"/>
      <c r="R686" s="80"/>
      <c r="S686" s="79"/>
      <c r="T686" s="81"/>
      <c r="U686" s="82"/>
      <c r="V686" s="83"/>
      <c r="W686" s="84"/>
      <c r="X686" s="82"/>
      <c r="Y686" s="83"/>
      <c r="Z686" s="1"/>
    </row>
    <row r="687" spans="1:26" ht="23.25">
      <c r="A687" s="1"/>
      <c r="B687" s="41"/>
      <c r="C687" s="41"/>
      <c r="D687" s="41"/>
      <c r="E687" s="41"/>
      <c r="F687" s="51"/>
      <c r="G687" s="90"/>
      <c r="H687" s="41" t="s">
        <v>251</v>
      </c>
      <c r="I687" s="45"/>
      <c r="J687" s="49" t="s">
        <v>252</v>
      </c>
      <c r="K687" s="50"/>
      <c r="L687" s="43"/>
      <c r="M687" s="71"/>
      <c r="N687" s="72"/>
      <c r="O687" s="73"/>
      <c r="P687" s="71"/>
      <c r="Q687" s="79"/>
      <c r="R687" s="80"/>
      <c r="S687" s="79"/>
      <c r="T687" s="81"/>
      <c r="U687" s="82">
        <f>SUM(U688:U689)</f>
        <v>82.4</v>
      </c>
      <c r="V687" s="83">
        <f>SUM(V688:V689)</f>
        <v>56</v>
      </c>
      <c r="W687" s="84">
        <f>SUM(W688:W689)</f>
        <v>53.9</v>
      </c>
      <c r="X687" s="82">
        <f>(W687/U687)*100</f>
        <v>65.4126213592233</v>
      </c>
      <c r="Y687" s="83">
        <f>(W687/V687)*100</f>
        <v>96.25</v>
      </c>
      <c r="Z687" s="1"/>
    </row>
    <row r="688" spans="1:26" ht="23.25">
      <c r="A688" s="1"/>
      <c r="B688" s="41"/>
      <c r="C688" s="41"/>
      <c r="D688" s="41"/>
      <c r="E688" s="41"/>
      <c r="F688" s="51"/>
      <c r="G688" s="90"/>
      <c r="H688" s="41"/>
      <c r="I688" s="45"/>
      <c r="J688" s="49" t="s">
        <v>45</v>
      </c>
      <c r="K688" s="50"/>
      <c r="L688" s="43"/>
      <c r="M688" s="71"/>
      <c r="N688" s="72"/>
      <c r="O688" s="73"/>
      <c r="P688" s="71"/>
      <c r="Q688" s="79"/>
      <c r="R688" s="80"/>
      <c r="S688" s="79"/>
      <c r="T688" s="81"/>
      <c r="U688" s="82">
        <v>82.4</v>
      </c>
      <c r="V688" s="83">
        <v>56</v>
      </c>
      <c r="W688" s="84">
        <v>53.9</v>
      </c>
      <c r="X688" s="82">
        <f>(W688/U688)*100</f>
        <v>65.4126213592233</v>
      </c>
      <c r="Y688" s="83">
        <f>(W688/V688)*100</f>
        <v>96.25</v>
      </c>
      <c r="Z688" s="1"/>
    </row>
    <row r="689" spans="1:26" ht="23.25">
      <c r="A689" s="1"/>
      <c r="B689" s="41"/>
      <c r="C689" s="41"/>
      <c r="D689" s="41"/>
      <c r="E689" s="41"/>
      <c r="F689" s="51"/>
      <c r="G689" s="90"/>
      <c r="H689" s="41"/>
      <c r="I689" s="45"/>
      <c r="J689" s="49" t="s">
        <v>46</v>
      </c>
      <c r="K689" s="50"/>
      <c r="L689" s="43"/>
      <c r="M689" s="71"/>
      <c r="N689" s="72"/>
      <c r="O689" s="73"/>
      <c r="P689" s="71"/>
      <c r="Q689" s="79"/>
      <c r="R689" s="80"/>
      <c r="S689" s="79"/>
      <c r="T689" s="81"/>
      <c r="U689" s="82"/>
      <c r="V689" s="83"/>
      <c r="W689" s="84"/>
      <c r="X689" s="82"/>
      <c r="Y689" s="83"/>
      <c r="Z689" s="1"/>
    </row>
    <row r="690" spans="1:26" ht="23.25">
      <c r="A690" s="1"/>
      <c r="B690" s="41"/>
      <c r="C690" s="41"/>
      <c r="D690" s="41"/>
      <c r="E690" s="41"/>
      <c r="F690" s="51"/>
      <c r="G690" s="90"/>
      <c r="H690" s="41" t="s">
        <v>253</v>
      </c>
      <c r="I690" s="45"/>
      <c r="J690" s="49" t="s">
        <v>254</v>
      </c>
      <c r="K690" s="50"/>
      <c r="L690" s="43"/>
      <c r="M690" s="71"/>
      <c r="N690" s="72"/>
      <c r="O690" s="73"/>
      <c r="P690" s="71"/>
      <c r="Q690" s="79"/>
      <c r="R690" s="80"/>
      <c r="S690" s="79"/>
      <c r="T690" s="81"/>
      <c r="U690" s="82">
        <f>SUM(U691:U692)</f>
        <v>85.5</v>
      </c>
      <c r="V690" s="83">
        <f>SUM(V691:V692)</f>
        <v>82.8</v>
      </c>
      <c r="W690" s="84">
        <f>SUM(W691:W692)</f>
        <v>79.9</v>
      </c>
      <c r="X690" s="82">
        <f>(W690/U690)*100</f>
        <v>93.45029239766083</v>
      </c>
      <c r="Y690" s="83">
        <f>(W690/V690)*100</f>
        <v>96.4975845410628</v>
      </c>
      <c r="Z690" s="1"/>
    </row>
    <row r="691" spans="1:26" ht="23.25">
      <c r="A691" s="1"/>
      <c r="B691" s="41"/>
      <c r="C691" s="41"/>
      <c r="D691" s="41"/>
      <c r="E691" s="41"/>
      <c r="F691" s="51"/>
      <c r="G691" s="90"/>
      <c r="H691" s="41"/>
      <c r="I691" s="45"/>
      <c r="J691" s="49" t="s">
        <v>45</v>
      </c>
      <c r="K691" s="50"/>
      <c r="L691" s="43"/>
      <c r="M691" s="71"/>
      <c r="N691" s="72"/>
      <c r="O691" s="73"/>
      <c r="P691" s="71"/>
      <c r="Q691" s="79"/>
      <c r="R691" s="80"/>
      <c r="S691" s="79"/>
      <c r="T691" s="81"/>
      <c r="U691" s="82">
        <v>85.5</v>
      </c>
      <c r="V691" s="83">
        <v>82.8</v>
      </c>
      <c r="W691" s="84">
        <v>79.9</v>
      </c>
      <c r="X691" s="82">
        <f>(W691/U691)*100</f>
        <v>93.45029239766083</v>
      </c>
      <c r="Y691" s="83">
        <f>(W691/V691)*100</f>
        <v>96.4975845410628</v>
      </c>
      <c r="Z691" s="1"/>
    </row>
    <row r="692" spans="1:26" ht="23.25">
      <c r="A692" s="1"/>
      <c r="B692" s="41"/>
      <c r="C692" s="41"/>
      <c r="D692" s="41"/>
      <c r="E692" s="41"/>
      <c r="F692" s="51"/>
      <c r="G692" s="90"/>
      <c r="H692" s="41"/>
      <c r="I692" s="45"/>
      <c r="J692" s="49" t="s">
        <v>46</v>
      </c>
      <c r="K692" s="50"/>
      <c r="L692" s="43"/>
      <c r="M692" s="71"/>
      <c r="N692" s="72"/>
      <c r="O692" s="73"/>
      <c r="P692" s="71"/>
      <c r="Q692" s="79"/>
      <c r="R692" s="80"/>
      <c r="S692" s="79"/>
      <c r="T692" s="81"/>
      <c r="U692" s="82"/>
      <c r="V692" s="83"/>
      <c r="W692" s="84"/>
      <c r="X692" s="82"/>
      <c r="Y692" s="83"/>
      <c r="Z692" s="1"/>
    </row>
    <row r="693" spans="1:26" ht="23.25">
      <c r="A693" s="1"/>
      <c r="B693" s="41"/>
      <c r="C693" s="41"/>
      <c r="D693" s="41"/>
      <c r="E693" s="41"/>
      <c r="F693" s="51"/>
      <c r="G693" s="90"/>
      <c r="H693" s="41" t="s">
        <v>255</v>
      </c>
      <c r="I693" s="45"/>
      <c r="J693" s="49" t="s">
        <v>256</v>
      </c>
      <c r="K693" s="50"/>
      <c r="L693" s="43"/>
      <c r="M693" s="71"/>
      <c r="N693" s="72"/>
      <c r="O693" s="73"/>
      <c r="P693" s="71"/>
      <c r="Q693" s="79"/>
      <c r="R693" s="80"/>
      <c r="S693" s="79"/>
      <c r="T693" s="81"/>
      <c r="U693" s="82">
        <f>SUM(U694:U695)</f>
        <v>434.7</v>
      </c>
      <c r="V693" s="83">
        <f>SUM(V694:V695)</f>
        <v>430.5</v>
      </c>
      <c r="W693" s="84">
        <f>SUM(W694:W695)</f>
        <v>430.1</v>
      </c>
      <c r="X693" s="82">
        <f>(W693/U693)*100</f>
        <v>98.94179894179895</v>
      </c>
      <c r="Y693" s="83">
        <f>(W693/V693)*100</f>
        <v>99.90708478513358</v>
      </c>
      <c r="Z693" s="1"/>
    </row>
    <row r="694" spans="1:26" ht="23.25">
      <c r="A694" s="1"/>
      <c r="B694" s="41"/>
      <c r="C694" s="41"/>
      <c r="D694" s="41"/>
      <c r="E694" s="41"/>
      <c r="F694" s="51"/>
      <c r="G694" s="90"/>
      <c r="H694" s="41"/>
      <c r="I694" s="45"/>
      <c r="J694" s="49" t="s">
        <v>45</v>
      </c>
      <c r="K694" s="50"/>
      <c r="L694" s="43"/>
      <c r="M694" s="71"/>
      <c r="N694" s="72"/>
      <c r="O694" s="73"/>
      <c r="P694" s="71"/>
      <c r="Q694" s="79"/>
      <c r="R694" s="80"/>
      <c r="S694" s="79"/>
      <c r="T694" s="81"/>
      <c r="U694" s="82">
        <v>434.7</v>
      </c>
      <c r="V694" s="83">
        <v>430.5</v>
      </c>
      <c r="W694" s="84">
        <v>430.1</v>
      </c>
      <c r="X694" s="82">
        <f>(W694/U694)*100</f>
        <v>98.94179894179895</v>
      </c>
      <c r="Y694" s="83">
        <f>(W694/V694)*100</f>
        <v>99.90708478513358</v>
      </c>
      <c r="Z694" s="1"/>
    </row>
    <row r="695" spans="1:26" ht="23.25">
      <c r="A695" s="1"/>
      <c r="B695" s="41"/>
      <c r="C695" s="41"/>
      <c r="D695" s="41"/>
      <c r="E695" s="41"/>
      <c r="F695" s="51"/>
      <c r="G695" s="90"/>
      <c r="H695" s="41"/>
      <c r="I695" s="45"/>
      <c r="J695" s="49" t="s">
        <v>46</v>
      </c>
      <c r="K695" s="50"/>
      <c r="L695" s="43"/>
      <c r="M695" s="71"/>
      <c r="N695" s="72"/>
      <c r="O695" s="73"/>
      <c r="P695" s="71"/>
      <c r="Q695" s="79"/>
      <c r="R695" s="80"/>
      <c r="S695" s="79"/>
      <c r="T695" s="81"/>
      <c r="U695" s="82"/>
      <c r="V695" s="83"/>
      <c r="W695" s="84"/>
      <c r="X695" s="82"/>
      <c r="Y695" s="83"/>
      <c r="Z695" s="1"/>
    </row>
    <row r="696" spans="1:26" ht="23.25">
      <c r="A696" s="1"/>
      <c r="B696" s="41"/>
      <c r="C696" s="41"/>
      <c r="D696" s="41"/>
      <c r="E696" s="41"/>
      <c r="F696" s="51"/>
      <c r="G696" s="90"/>
      <c r="H696" s="41" t="s">
        <v>257</v>
      </c>
      <c r="I696" s="45"/>
      <c r="J696" s="49" t="s">
        <v>258</v>
      </c>
      <c r="K696" s="50"/>
      <c r="L696" s="43"/>
      <c r="M696" s="71"/>
      <c r="N696" s="72"/>
      <c r="O696" s="73"/>
      <c r="P696" s="71"/>
      <c r="Q696" s="79"/>
      <c r="R696" s="80"/>
      <c r="S696" s="79"/>
      <c r="T696" s="81"/>
      <c r="U696" s="82">
        <f>SUM(U697)</f>
        <v>359.6</v>
      </c>
      <c r="V696" s="83">
        <f>SUM(V697)</f>
        <v>384.9</v>
      </c>
      <c r="W696" s="84">
        <f>SUM(W697)</f>
        <v>384.2</v>
      </c>
      <c r="X696" s="82">
        <f>(W696/U696)*100</f>
        <v>106.84093437152391</v>
      </c>
      <c r="Y696" s="83">
        <f>(W696/V696)*100</f>
        <v>99.8181345804105</v>
      </c>
      <c r="Z696" s="1"/>
    </row>
    <row r="697" spans="1:26" ht="23.25">
      <c r="A697" s="1"/>
      <c r="B697" s="41"/>
      <c r="C697" s="41"/>
      <c r="D697" s="41"/>
      <c r="E697" s="41"/>
      <c r="F697" s="51"/>
      <c r="G697" s="90"/>
      <c r="H697" s="41"/>
      <c r="I697" s="45"/>
      <c r="J697" s="49" t="s">
        <v>45</v>
      </c>
      <c r="K697" s="50"/>
      <c r="L697" s="43"/>
      <c r="M697" s="71"/>
      <c r="N697" s="72"/>
      <c r="O697" s="73"/>
      <c r="P697" s="71"/>
      <c r="Q697" s="79"/>
      <c r="R697" s="80"/>
      <c r="S697" s="79"/>
      <c r="T697" s="81"/>
      <c r="U697" s="82">
        <v>359.6</v>
      </c>
      <c r="V697" s="83">
        <v>384.9</v>
      </c>
      <c r="W697" s="84">
        <v>384.2</v>
      </c>
      <c r="X697" s="82">
        <f>(W697/U697)*100</f>
        <v>106.84093437152391</v>
      </c>
      <c r="Y697" s="83">
        <f>(W697/V697)*100</f>
        <v>99.8181345804105</v>
      </c>
      <c r="Z697" s="1"/>
    </row>
    <row r="698" spans="1:26" ht="23.25">
      <c r="A698" s="1"/>
      <c r="B698" s="41"/>
      <c r="C698" s="41"/>
      <c r="D698" s="41"/>
      <c r="E698" s="41"/>
      <c r="F698" s="51"/>
      <c r="G698" s="90"/>
      <c r="H698" s="41"/>
      <c r="I698" s="45"/>
      <c r="J698" s="49" t="s">
        <v>46</v>
      </c>
      <c r="K698" s="50"/>
      <c r="L698" s="43"/>
      <c r="M698" s="71"/>
      <c r="N698" s="72"/>
      <c r="O698" s="73"/>
      <c r="P698" s="71"/>
      <c r="Q698" s="79"/>
      <c r="R698" s="80"/>
      <c r="S698" s="79"/>
      <c r="T698" s="81"/>
      <c r="U698" s="82"/>
      <c r="V698" s="83"/>
      <c r="W698" s="84"/>
      <c r="X698" s="82"/>
      <c r="Y698" s="83"/>
      <c r="Z698" s="1"/>
    </row>
    <row r="699" spans="1:26" ht="23.25">
      <c r="A699" s="1"/>
      <c r="B699" s="41"/>
      <c r="C699" s="41"/>
      <c r="D699" s="41"/>
      <c r="E699" s="41"/>
      <c r="F699" s="51"/>
      <c r="G699" s="90"/>
      <c r="H699" s="41" t="s">
        <v>259</v>
      </c>
      <c r="I699" s="45"/>
      <c r="J699" s="49" t="s">
        <v>260</v>
      </c>
      <c r="K699" s="50"/>
      <c r="L699" s="43"/>
      <c r="M699" s="71"/>
      <c r="N699" s="72"/>
      <c r="O699" s="73"/>
      <c r="P699" s="71"/>
      <c r="Q699" s="79"/>
      <c r="R699" s="80"/>
      <c r="S699" s="79"/>
      <c r="T699" s="81"/>
      <c r="U699" s="82">
        <f>SUM(U700:U701)</f>
        <v>334.1</v>
      </c>
      <c r="V699" s="83">
        <f>SUM(V700:V701)</f>
        <v>318.3</v>
      </c>
      <c r="W699" s="84">
        <f>SUM(W700:W701)</f>
        <v>290.4</v>
      </c>
      <c r="X699" s="82">
        <f>(W699/U699)*100</f>
        <v>86.92008380724333</v>
      </c>
      <c r="Y699" s="83">
        <f>(W699/V699)*100</f>
        <v>91.23468426013194</v>
      </c>
      <c r="Z699" s="1"/>
    </row>
    <row r="700" spans="1:26" ht="23.25">
      <c r="A700" s="1"/>
      <c r="B700" s="41"/>
      <c r="C700" s="41"/>
      <c r="D700" s="41"/>
      <c r="E700" s="41"/>
      <c r="F700" s="51"/>
      <c r="G700" s="90"/>
      <c r="H700" s="41"/>
      <c r="I700" s="45"/>
      <c r="J700" s="49" t="s">
        <v>45</v>
      </c>
      <c r="K700" s="50"/>
      <c r="L700" s="43"/>
      <c r="M700" s="71"/>
      <c r="N700" s="72"/>
      <c r="O700" s="73"/>
      <c r="P700" s="71"/>
      <c r="Q700" s="79"/>
      <c r="R700" s="80"/>
      <c r="S700" s="79"/>
      <c r="T700" s="81"/>
      <c r="U700" s="82">
        <v>334.1</v>
      </c>
      <c r="V700" s="83">
        <v>318.3</v>
      </c>
      <c r="W700" s="84">
        <v>290.4</v>
      </c>
      <c r="X700" s="82">
        <f>(W700/U700)*100</f>
        <v>86.92008380724333</v>
      </c>
      <c r="Y700" s="83">
        <f>(W700/V700)*100</f>
        <v>91.23468426013194</v>
      </c>
      <c r="Z700" s="1"/>
    </row>
    <row r="701" spans="1:26" ht="23.25">
      <c r="A701" s="1"/>
      <c r="B701" s="41"/>
      <c r="C701" s="41"/>
      <c r="D701" s="41"/>
      <c r="E701" s="41"/>
      <c r="F701" s="51"/>
      <c r="G701" s="90"/>
      <c r="H701" s="41"/>
      <c r="I701" s="45"/>
      <c r="J701" s="49" t="s">
        <v>46</v>
      </c>
      <c r="K701" s="50"/>
      <c r="L701" s="43"/>
      <c r="M701" s="71"/>
      <c r="N701" s="72"/>
      <c r="O701" s="73"/>
      <c r="P701" s="71"/>
      <c r="Q701" s="79"/>
      <c r="R701" s="80"/>
      <c r="S701" s="79"/>
      <c r="T701" s="81"/>
      <c r="U701" s="82"/>
      <c r="V701" s="83"/>
      <c r="W701" s="84"/>
      <c r="X701" s="82"/>
      <c r="Y701" s="83"/>
      <c r="Z701" s="1"/>
    </row>
    <row r="702" spans="1:26" ht="23.25">
      <c r="A702" s="1"/>
      <c r="B702" s="41"/>
      <c r="C702" s="41"/>
      <c r="D702" s="41"/>
      <c r="E702" s="41"/>
      <c r="F702" s="51"/>
      <c r="G702" s="90"/>
      <c r="H702" s="41" t="s">
        <v>261</v>
      </c>
      <c r="I702" s="45"/>
      <c r="J702" s="49" t="s">
        <v>262</v>
      </c>
      <c r="K702" s="50"/>
      <c r="L702" s="43"/>
      <c r="M702" s="71"/>
      <c r="N702" s="72"/>
      <c r="O702" s="73"/>
      <c r="P702" s="71"/>
      <c r="Q702" s="79"/>
      <c r="R702" s="80"/>
      <c r="S702" s="79"/>
      <c r="T702" s="81"/>
      <c r="U702" s="82">
        <f>SUM(U703:U704)</f>
        <v>480.5</v>
      </c>
      <c r="V702" s="83">
        <f>SUM(V703:V704)</f>
        <v>464.3</v>
      </c>
      <c r="W702" s="84">
        <f>SUM(W703:W704)</f>
        <v>464.1</v>
      </c>
      <c r="X702" s="82">
        <f>(W702/U702)*100</f>
        <v>96.58688865764829</v>
      </c>
      <c r="Y702" s="83">
        <f>(W702/V702)*100</f>
        <v>99.95692440232608</v>
      </c>
      <c r="Z702" s="1"/>
    </row>
    <row r="703" spans="1:26" ht="23.25">
      <c r="A703" s="1"/>
      <c r="B703" s="41"/>
      <c r="C703" s="41"/>
      <c r="D703" s="41"/>
      <c r="E703" s="41"/>
      <c r="F703" s="51"/>
      <c r="G703" s="90"/>
      <c r="H703" s="41"/>
      <c r="I703" s="45"/>
      <c r="J703" s="49" t="s">
        <v>45</v>
      </c>
      <c r="K703" s="50"/>
      <c r="L703" s="43"/>
      <c r="M703" s="71"/>
      <c r="N703" s="72"/>
      <c r="O703" s="73"/>
      <c r="P703" s="71"/>
      <c r="Q703" s="79"/>
      <c r="R703" s="80"/>
      <c r="S703" s="79"/>
      <c r="T703" s="81"/>
      <c r="U703" s="82">
        <v>480.5</v>
      </c>
      <c r="V703" s="83">
        <v>464.3</v>
      </c>
      <c r="W703" s="84">
        <v>464.1</v>
      </c>
      <c r="X703" s="82">
        <f>(W703/U703)*100</f>
        <v>96.58688865764829</v>
      </c>
      <c r="Y703" s="83">
        <f>(W703/V703)*100</f>
        <v>99.95692440232608</v>
      </c>
      <c r="Z703" s="1"/>
    </row>
    <row r="704" spans="1:26" ht="23.25">
      <c r="A704" s="1"/>
      <c r="B704" s="41"/>
      <c r="C704" s="41"/>
      <c r="D704" s="41"/>
      <c r="E704" s="41"/>
      <c r="F704" s="51"/>
      <c r="G704" s="90"/>
      <c r="H704" s="41"/>
      <c r="I704" s="45"/>
      <c r="J704" s="49" t="s">
        <v>46</v>
      </c>
      <c r="K704" s="50"/>
      <c r="L704" s="43"/>
      <c r="M704" s="71"/>
      <c r="N704" s="72"/>
      <c r="O704" s="73"/>
      <c r="P704" s="71"/>
      <c r="Q704" s="79"/>
      <c r="R704" s="80"/>
      <c r="S704" s="79"/>
      <c r="T704" s="81"/>
      <c r="U704" s="82"/>
      <c r="V704" s="83"/>
      <c r="W704" s="84"/>
      <c r="X704" s="82"/>
      <c r="Y704" s="83"/>
      <c r="Z704" s="1"/>
    </row>
    <row r="705" spans="1:26" ht="23.25">
      <c r="A705" s="1"/>
      <c r="B705" s="41"/>
      <c r="C705" s="41"/>
      <c r="D705" s="41"/>
      <c r="E705" s="41"/>
      <c r="F705" s="51"/>
      <c r="G705" s="90"/>
      <c r="H705" s="41" t="s">
        <v>263</v>
      </c>
      <c r="I705" s="45"/>
      <c r="J705" s="49" t="s">
        <v>264</v>
      </c>
      <c r="K705" s="50"/>
      <c r="L705" s="43"/>
      <c r="M705" s="71"/>
      <c r="N705" s="72"/>
      <c r="O705" s="73"/>
      <c r="P705" s="71"/>
      <c r="Q705" s="79"/>
      <c r="R705" s="80"/>
      <c r="S705" s="79"/>
      <c r="T705" s="81"/>
      <c r="U705" s="82">
        <f>SUM(U706:U707)</f>
        <v>178.4</v>
      </c>
      <c r="V705" s="83">
        <f>SUM(V706:V707)</f>
        <v>186.6</v>
      </c>
      <c r="W705" s="84">
        <f>SUM(W706:W707)</f>
        <v>175</v>
      </c>
      <c r="X705" s="82">
        <f>(W705/U705)*100</f>
        <v>98.09417040358744</v>
      </c>
      <c r="Y705" s="83">
        <f>(W705/V705)*100</f>
        <v>93.78349410503752</v>
      </c>
      <c r="Z705" s="1"/>
    </row>
    <row r="706" spans="1:26" ht="23.25">
      <c r="A706" s="1"/>
      <c r="B706" s="41"/>
      <c r="C706" s="41"/>
      <c r="D706" s="41"/>
      <c r="E706" s="41"/>
      <c r="F706" s="51"/>
      <c r="G706" s="90"/>
      <c r="H706" s="41"/>
      <c r="I706" s="45"/>
      <c r="J706" s="49" t="s">
        <v>45</v>
      </c>
      <c r="K706" s="50"/>
      <c r="L706" s="43"/>
      <c r="M706" s="71"/>
      <c r="N706" s="72"/>
      <c r="O706" s="73"/>
      <c r="P706" s="71"/>
      <c r="Q706" s="79"/>
      <c r="R706" s="80"/>
      <c r="S706" s="79"/>
      <c r="T706" s="81"/>
      <c r="U706" s="82">
        <v>178.4</v>
      </c>
      <c r="V706" s="83">
        <v>186.6</v>
      </c>
      <c r="W706" s="84">
        <v>175</v>
      </c>
      <c r="X706" s="82">
        <f>(W706/U706)*100</f>
        <v>98.09417040358744</v>
      </c>
      <c r="Y706" s="83">
        <f>(W706/V706)*100</f>
        <v>93.78349410503752</v>
      </c>
      <c r="Z706" s="1"/>
    </row>
    <row r="707" spans="1:26" ht="23.25">
      <c r="A707" s="1"/>
      <c r="B707" s="41"/>
      <c r="C707" s="41"/>
      <c r="D707" s="41"/>
      <c r="E707" s="41"/>
      <c r="F707" s="51"/>
      <c r="G707" s="90"/>
      <c r="H707" s="41"/>
      <c r="I707" s="45"/>
      <c r="J707" s="49" t="s">
        <v>46</v>
      </c>
      <c r="K707" s="50"/>
      <c r="L707" s="43"/>
      <c r="M707" s="71"/>
      <c r="N707" s="72"/>
      <c r="O707" s="73"/>
      <c r="P707" s="71"/>
      <c r="Q707" s="79"/>
      <c r="R707" s="80"/>
      <c r="S707" s="79"/>
      <c r="T707" s="81"/>
      <c r="U707" s="82"/>
      <c r="V707" s="83"/>
      <c r="W707" s="84"/>
      <c r="X707" s="82"/>
      <c r="Y707" s="83"/>
      <c r="Z707" s="1"/>
    </row>
    <row r="708" spans="1:26" ht="23.25">
      <c r="A708" s="1"/>
      <c r="B708" s="41"/>
      <c r="C708" s="41"/>
      <c r="D708" s="41"/>
      <c r="E708" s="41"/>
      <c r="F708" s="51"/>
      <c r="G708" s="90"/>
      <c r="H708" s="41" t="s">
        <v>265</v>
      </c>
      <c r="I708" s="45"/>
      <c r="J708" s="49" t="s">
        <v>266</v>
      </c>
      <c r="K708" s="50"/>
      <c r="L708" s="43"/>
      <c r="M708" s="71"/>
      <c r="N708" s="72"/>
      <c r="O708" s="73"/>
      <c r="P708" s="71"/>
      <c r="Q708" s="79"/>
      <c r="R708" s="80"/>
      <c r="S708" s="79"/>
      <c r="T708" s="81"/>
      <c r="U708" s="82">
        <f>SUM(U709:U710)</f>
        <v>365.9</v>
      </c>
      <c r="V708" s="83">
        <f>SUM(V709:V710)</f>
        <v>364.5</v>
      </c>
      <c r="W708" s="84">
        <f>SUM(W709:W710)</f>
        <v>353.2</v>
      </c>
      <c r="X708" s="82">
        <f>(W708/U708)*100</f>
        <v>96.52910631320033</v>
      </c>
      <c r="Y708" s="83">
        <f>(W708/V708)*100</f>
        <v>96.89986282578874</v>
      </c>
      <c r="Z708" s="1"/>
    </row>
    <row r="709" spans="1:26" ht="23.25">
      <c r="A709" s="1"/>
      <c r="B709" s="41"/>
      <c r="C709" s="41"/>
      <c r="D709" s="41"/>
      <c r="E709" s="41"/>
      <c r="F709" s="51"/>
      <c r="G709" s="90"/>
      <c r="H709" s="41"/>
      <c r="I709" s="45"/>
      <c r="J709" s="49" t="s">
        <v>45</v>
      </c>
      <c r="K709" s="50"/>
      <c r="L709" s="43"/>
      <c r="M709" s="71"/>
      <c r="N709" s="72"/>
      <c r="O709" s="73"/>
      <c r="P709" s="71"/>
      <c r="Q709" s="79"/>
      <c r="R709" s="80"/>
      <c r="S709" s="79"/>
      <c r="T709" s="81"/>
      <c r="U709" s="82">
        <v>365.9</v>
      </c>
      <c r="V709" s="83">
        <v>364.5</v>
      </c>
      <c r="W709" s="84">
        <v>353.2</v>
      </c>
      <c r="X709" s="82">
        <f>(W709/U709)*100</f>
        <v>96.52910631320033</v>
      </c>
      <c r="Y709" s="83">
        <f>(W709/V709)*100</f>
        <v>96.89986282578874</v>
      </c>
      <c r="Z709" s="1"/>
    </row>
    <row r="710" spans="1:26" ht="23.25">
      <c r="A710" s="1"/>
      <c r="B710" s="41"/>
      <c r="C710" s="41"/>
      <c r="D710" s="41"/>
      <c r="E710" s="41"/>
      <c r="F710" s="51"/>
      <c r="G710" s="90"/>
      <c r="H710" s="41"/>
      <c r="I710" s="45"/>
      <c r="J710" s="49" t="s">
        <v>46</v>
      </c>
      <c r="K710" s="50"/>
      <c r="L710" s="43"/>
      <c r="M710" s="71"/>
      <c r="N710" s="72"/>
      <c r="O710" s="73"/>
      <c r="P710" s="71"/>
      <c r="Q710" s="79"/>
      <c r="R710" s="80"/>
      <c r="S710" s="79"/>
      <c r="T710" s="81"/>
      <c r="U710" s="82"/>
      <c r="V710" s="83"/>
      <c r="W710" s="84"/>
      <c r="X710" s="82"/>
      <c r="Y710" s="83"/>
      <c r="Z710" s="1"/>
    </row>
    <row r="711" spans="1:26" ht="23.25">
      <c r="A711" s="1"/>
      <c r="B711" s="41"/>
      <c r="C711" s="41"/>
      <c r="D711" s="41"/>
      <c r="E711" s="41"/>
      <c r="F711" s="51"/>
      <c r="G711" s="90"/>
      <c r="H711" s="41"/>
      <c r="I711" s="45"/>
      <c r="J711" s="49"/>
      <c r="K711" s="50"/>
      <c r="L711" s="43"/>
      <c r="M711" s="71"/>
      <c r="N711" s="72"/>
      <c r="O711" s="73"/>
      <c r="P711" s="71"/>
      <c r="Q711" s="79"/>
      <c r="R711" s="80"/>
      <c r="S711" s="79"/>
      <c r="T711" s="81"/>
      <c r="U711" s="82"/>
      <c r="V711" s="83"/>
      <c r="W711" s="84"/>
      <c r="X711" s="82"/>
      <c r="Y711" s="83"/>
      <c r="Z711" s="1"/>
    </row>
    <row r="712" spans="1:26" ht="23.25">
      <c r="A712" s="1"/>
      <c r="B712" s="41"/>
      <c r="C712" s="41"/>
      <c r="D712" s="41"/>
      <c r="E712" s="41"/>
      <c r="F712" s="51"/>
      <c r="G712" s="90"/>
      <c r="H712" s="41"/>
      <c r="I712" s="45"/>
      <c r="J712" s="49" t="s">
        <v>267</v>
      </c>
      <c r="K712" s="50"/>
      <c r="L712" s="43"/>
      <c r="M712" s="71"/>
      <c r="N712" s="72"/>
      <c r="O712" s="73"/>
      <c r="P712" s="71"/>
      <c r="Q712" s="79"/>
      <c r="R712" s="80"/>
      <c r="S712" s="79"/>
      <c r="T712" s="81"/>
      <c r="U712" s="82"/>
      <c r="V712" s="83"/>
      <c r="W712" s="84"/>
      <c r="X712" s="82"/>
      <c r="Y712" s="83"/>
      <c r="Z712" s="1"/>
    </row>
    <row r="713" spans="1:26" ht="23.25">
      <c r="A713" s="1"/>
      <c r="B713" s="41"/>
      <c r="C713" s="41"/>
      <c r="D713" s="41"/>
      <c r="E713" s="41"/>
      <c r="F713" s="51"/>
      <c r="G713" s="90"/>
      <c r="H713" s="41"/>
      <c r="I713" s="45"/>
      <c r="J713" s="49" t="s">
        <v>268</v>
      </c>
      <c r="K713" s="50"/>
      <c r="L713" s="43" t="s">
        <v>269</v>
      </c>
      <c r="M713" s="71">
        <v>4800</v>
      </c>
      <c r="N713" s="72">
        <v>4700</v>
      </c>
      <c r="O713" s="73">
        <v>4700</v>
      </c>
      <c r="P713" s="71">
        <v>5153</v>
      </c>
      <c r="Q713" s="79">
        <f>(P713/N713)*100</f>
        <v>109.63829787234043</v>
      </c>
      <c r="R713" s="80">
        <f>(P713/O713)*100</f>
        <v>109.63829787234043</v>
      </c>
      <c r="S713" s="79">
        <f>(N713/M713)*100</f>
        <v>97.91666666666666</v>
      </c>
      <c r="T713" s="81">
        <f>(P713/M713)*100</f>
        <v>107.35416666666666</v>
      </c>
      <c r="U713" s="82">
        <f>SUM(U714:U715)</f>
        <v>50373.9</v>
      </c>
      <c r="V713" s="82">
        <f>SUM(V714:V715)</f>
        <v>51762.600000000006</v>
      </c>
      <c r="W713" s="82">
        <f>SUM(W714:W715)</f>
        <v>51707.600000000006</v>
      </c>
      <c r="X713" s="82">
        <f>(W713/U713)*100</f>
        <v>102.64760123794268</v>
      </c>
      <c r="Y713" s="83">
        <f>(W713/V713)*100</f>
        <v>99.89374567738096</v>
      </c>
      <c r="Z713" s="1"/>
    </row>
    <row r="714" spans="1:26" ht="23.25">
      <c r="A714" s="1"/>
      <c r="B714" s="41"/>
      <c r="C714" s="41"/>
      <c r="D714" s="41"/>
      <c r="E714" s="41"/>
      <c r="F714" s="51"/>
      <c r="G714" s="90"/>
      <c r="H714" s="41"/>
      <c r="I714" s="45"/>
      <c r="J714" s="49" t="s">
        <v>45</v>
      </c>
      <c r="K714" s="50"/>
      <c r="L714" s="43"/>
      <c r="M714" s="71"/>
      <c r="N714" s="72"/>
      <c r="O714" s="73"/>
      <c r="P714" s="71"/>
      <c r="Q714" s="79"/>
      <c r="R714" s="80"/>
      <c r="S714" s="79"/>
      <c r="T714" s="81"/>
      <c r="U714" s="82">
        <f>SUM(U719)</f>
        <v>24817.5</v>
      </c>
      <c r="V714" s="82">
        <f>SUM(V719)</f>
        <v>26206.2</v>
      </c>
      <c r="W714" s="82">
        <f>SUM(W719)</f>
        <v>26151.2</v>
      </c>
      <c r="X714" s="82">
        <f>(W714/U714)*100</f>
        <v>105.3740304220812</v>
      </c>
      <c r="Y714" s="83">
        <f>(W714/V714)*100</f>
        <v>99.79012600071738</v>
      </c>
      <c r="Z714" s="1"/>
    </row>
    <row r="715" spans="1:26" ht="23.25">
      <c r="A715" s="1"/>
      <c r="B715" s="41"/>
      <c r="C715" s="41"/>
      <c r="D715" s="41"/>
      <c r="E715" s="41"/>
      <c r="F715" s="51"/>
      <c r="G715" s="90"/>
      <c r="H715" s="41"/>
      <c r="I715" s="45"/>
      <c r="J715" s="49" t="s">
        <v>46</v>
      </c>
      <c r="K715" s="50"/>
      <c r="L715" s="43"/>
      <c r="M715" s="71"/>
      <c r="N715" s="72"/>
      <c r="O715" s="73"/>
      <c r="P715" s="71"/>
      <c r="Q715" s="79"/>
      <c r="R715" s="80"/>
      <c r="S715" s="79"/>
      <c r="T715" s="81"/>
      <c r="U715" s="82">
        <f>SUM(U730)</f>
        <v>25556.4</v>
      </c>
      <c r="V715" s="82">
        <f>SUM(V730)</f>
        <v>25556.4</v>
      </c>
      <c r="W715" s="82">
        <f>SUM(W730)</f>
        <v>25556.4</v>
      </c>
      <c r="X715" s="82">
        <f>(W715/U715)*100</f>
        <v>100</v>
      </c>
      <c r="Y715" s="83">
        <f>(W715/V715)*100</f>
        <v>100</v>
      </c>
      <c r="Z715" s="1"/>
    </row>
    <row r="716" spans="1:26" ht="23.25">
      <c r="A716" s="1"/>
      <c r="B716" s="41"/>
      <c r="C716" s="41"/>
      <c r="D716" s="41"/>
      <c r="E716" s="41"/>
      <c r="F716" s="51"/>
      <c r="G716" s="90"/>
      <c r="H716" s="41"/>
      <c r="I716" s="45"/>
      <c r="J716" s="49"/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/>
      <c r="V716" s="83"/>
      <c r="W716" s="84"/>
      <c r="X716" s="82"/>
      <c r="Y716" s="83"/>
      <c r="Z716" s="1"/>
    </row>
    <row r="717" spans="1:26" ht="23.25">
      <c r="A717" s="1"/>
      <c r="B717" s="41"/>
      <c r="C717" s="41"/>
      <c r="D717" s="41"/>
      <c r="E717" s="41"/>
      <c r="F717" s="51"/>
      <c r="G717" s="90"/>
      <c r="H717" s="41" t="s">
        <v>159</v>
      </c>
      <c r="I717" s="45"/>
      <c r="J717" s="49" t="s">
        <v>270</v>
      </c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/>
      <c r="V717" s="83"/>
      <c r="W717" s="84"/>
      <c r="X717" s="82"/>
      <c r="Y717" s="83"/>
      <c r="Z717" s="1"/>
    </row>
    <row r="718" spans="1:26" ht="23.25">
      <c r="A718" s="1"/>
      <c r="B718" s="41"/>
      <c r="C718" s="41"/>
      <c r="D718" s="41"/>
      <c r="E718" s="41"/>
      <c r="F718" s="51"/>
      <c r="G718" s="90"/>
      <c r="H718" s="41"/>
      <c r="I718" s="45"/>
      <c r="J718" s="49" t="s">
        <v>161</v>
      </c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>
        <f>SUM(U719:U730)</f>
        <v>50373.9</v>
      </c>
      <c r="V718" s="83">
        <f>SUM(V719:V730)</f>
        <v>51762.600000000006</v>
      </c>
      <c r="W718" s="84">
        <f>SUM(W719:W730)</f>
        <v>51707.600000000006</v>
      </c>
      <c r="X718" s="82">
        <f>(W718/U718)*100</f>
        <v>102.64760123794268</v>
      </c>
      <c r="Y718" s="83">
        <f>(W718/V718)*100</f>
        <v>99.89374567738096</v>
      </c>
      <c r="Z718" s="1"/>
    </row>
    <row r="719" spans="1:26" ht="23.25">
      <c r="A719" s="1"/>
      <c r="B719" s="41"/>
      <c r="C719" s="41"/>
      <c r="D719" s="41"/>
      <c r="E719" s="41"/>
      <c r="F719" s="51"/>
      <c r="G719" s="90"/>
      <c r="H719" s="41"/>
      <c r="I719" s="45"/>
      <c r="J719" s="49" t="s">
        <v>45</v>
      </c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>
        <v>24817.5</v>
      </c>
      <c r="V719" s="83">
        <v>26206.2</v>
      </c>
      <c r="W719" s="84">
        <v>26151.2</v>
      </c>
      <c r="X719" s="82">
        <f>(W719/U719)*100</f>
        <v>105.3740304220812</v>
      </c>
      <c r="Y719" s="83">
        <f>(W719/V719)*100</f>
        <v>99.79012600071738</v>
      </c>
      <c r="Z719" s="1"/>
    </row>
    <row r="720" spans="1:26" ht="23.25">
      <c r="A720" s="1"/>
      <c r="B720" s="52"/>
      <c r="C720" s="52"/>
      <c r="D720" s="52"/>
      <c r="E720" s="52"/>
      <c r="F720" s="91"/>
      <c r="G720" s="92"/>
      <c r="H720" s="52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344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30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28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33</v>
      </c>
      <c r="O724" s="63"/>
      <c r="P724" s="63"/>
      <c r="Q724" s="63"/>
      <c r="R724" s="64"/>
      <c r="S724" s="8" t="s">
        <v>21</v>
      </c>
      <c r="T724" s="8"/>
      <c r="U724" s="14" t="s">
        <v>2</v>
      </c>
      <c r="V724" s="15"/>
      <c r="W724" s="15"/>
      <c r="X724" s="15"/>
      <c r="Y724" s="16"/>
      <c r="Z724" s="1"/>
    </row>
    <row r="725" spans="1:26" ht="23.25">
      <c r="A725" s="1"/>
      <c r="B725" s="20" t="s">
        <v>29</v>
      </c>
      <c r="C725" s="21"/>
      <c r="D725" s="21"/>
      <c r="E725" s="21"/>
      <c r="F725" s="21"/>
      <c r="G725" s="21"/>
      <c r="H725" s="62"/>
      <c r="I725" s="1"/>
      <c r="J725" s="2" t="s">
        <v>4</v>
      </c>
      <c r="K725" s="18"/>
      <c r="L725" s="23" t="s">
        <v>22</v>
      </c>
      <c r="M725" s="23" t="s">
        <v>31</v>
      </c>
      <c r="N725" s="65"/>
      <c r="O725" s="17"/>
      <c r="P725" s="66"/>
      <c r="Q725" s="23" t="s">
        <v>3</v>
      </c>
      <c r="R725" s="16"/>
      <c r="S725" s="15" t="s">
        <v>23</v>
      </c>
      <c r="T725" s="15"/>
      <c r="U725" s="20" t="s">
        <v>20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24</v>
      </c>
      <c r="M726" s="31" t="s">
        <v>24</v>
      </c>
      <c r="N726" s="29" t="s">
        <v>6</v>
      </c>
      <c r="O726" s="68" t="s">
        <v>7</v>
      </c>
      <c r="P726" s="29" t="s">
        <v>8</v>
      </c>
      <c r="Q726" s="20" t="s">
        <v>41</v>
      </c>
      <c r="R726" s="22"/>
      <c r="S726" s="27" t="s">
        <v>25</v>
      </c>
      <c r="T726" s="15"/>
      <c r="U726" s="24"/>
      <c r="V726" s="25"/>
      <c r="W726" s="1"/>
      <c r="X726" s="14" t="s">
        <v>3</v>
      </c>
      <c r="Y726" s="16"/>
      <c r="Z726" s="1"/>
    </row>
    <row r="727" spans="1:26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8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26</v>
      </c>
      <c r="M727" s="29" t="s">
        <v>32</v>
      </c>
      <c r="N727" s="29"/>
      <c r="O727" s="29"/>
      <c r="P727" s="29"/>
      <c r="Q727" s="26" t="s">
        <v>34</v>
      </c>
      <c r="R727" s="30" t="s">
        <v>34</v>
      </c>
      <c r="S727" s="106" t="s">
        <v>37</v>
      </c>
      <c r="T727" s="108" t="s">
        <v>38</v>
      </c>
      <c r="U727" s="31" t="s">
        <v>6</v>
      </c>
      <c r="V727" s="29" t="s">
        <v>9</v>
      </c>
      <c r="W727" s="26" t="s">
        <v>10</v>
      </c>
      <c r="X727" s="14" t="s">
        <v>11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35</v>
      </c>
      <c r="R728" s="38" t="s">
        <v>36</v>
      </c>
      <c r="S728" s="107"/>
      <c r="T728" s="109"/>
      <c r="U728" s="32"/>
      <c r="V728" s="33"/>
      <c r="W728" s="34"/>
      <c r="X728" s="39" t="s">
        <v>39</v>
      </c>
      <c r="Y728" s="40" t="s">
        <v>40</v>
      </c>
      <c r="Z728" s="1"/>
    </row>
    <row r="729" spans="1:26" ht="23.25">
      <c r="A729" s="1"/>
      <c r="B729" s="41"/>
      <c r="C729" s="41"/>
      <c r="D729" s="41"/>
      <c r="E729" s="41"/>
      <c r="F729" s="51"/>
      <c r="G729" s="90"/>
      <c r="H729" s="41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1" t="s">
        <v>205</v>
      </c>
      <c r="C730" s="41"/>
      <c r="D730" s="41" t="s">
        <v>47</v>
      </c>
      <c r="E730" s="41"/>
      <c r="F730" s="51" t="s">
        <v>222</v>
      </c>
      <c r="G730" s="90" t="s">
        <v>58</v>
      </c>
      <c r="H730" s="41" t="s">
        <v>159</v>
      </c>
      <c r="I730" s="45"/>
      <c r="J730" s="49" t="s">
        <v>46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>
        <v>25556.4</v>
      </c>
      <c r="V730" s="83">
        <v>25556.4</v>
      </c>
      <c r="W730" s="84">
        <v>25556.4</v>
      </c>
      <c r="X730" s="82">
        <f>(W730/U730)*100</f>
        <v>100</v>
      </c>
      <c r="Y730" s="83">
        <f>(W730/V730)*100</f>
        <v>100</v>
      </c>
      <c r="Z730" s="1"/>
    </row>
    <row r="731" spans="1:26" ht="23.25">
      <c r="A731" s="1"/>
      <c r="B731" s="41"/>
      <c r="C731" s="41"/>
      <c r="D731" s="41"/>
      <c r="E731" s="41"/>
      <c r="F731" s="51"/>
      <c r="G731" s="90"/>
      <c r="H731" s="41"/>
      <c r="I731" s="45"/>
      <c r="J731" s="49"/>
      <c r="K731" s="50"/>
      <c r="L731" s="43"/>
      <c r="M731" s="71"/>
      <c r="N731" s="72"/>
      <c r="O731" s="73"/>
      <c r="P731" s="71"/>
      <c r="Q731" s="79"/>
      <c r="R731" s="80"/>
      <c r="S731" s="79"/>
      <c r="T731" s="81"/>
      <c r="U731" s="82"/>
      <c r="V731" s="83"/>
      <c r="W731" s="84"/>
      <c r="X731" s="82"/>
      <c r="Y731" s="83"/>
      <c r="Z731" s="1"/>
    </row>
    <row r="732" spans="1:26" ht="23.25">
      <c r="A732" s="1"/>
      <c r="B732" s="41"/>
      <c r="C732" s="41"/>
      <c r="D732" s="41"/>
      <c r="E732" s="41"/>
      <c r="F732" s="51"/>
      <c r="G732" s="90"/>
      <c r="H732" s="41"/>
      <c r="I732" s="45"/>
      <c r="J732" s="49" t="s">
        <v>324</v>
      </c>
      <c r="K732" s="50"/>
      <c r="L732" s="43"/>
      <c r="M732" s="71"/>
      <c r="N732" s="72"/>
      <c r="O732" s="73"/>
      <c r="P732" s="71"/>
      <c r="Q732" s="79"/>
      <c r="R732" s="80"/>
      <c r="S732" s="79"/>
      <c r="T732" s="81"/>
      <c r="U732" s="82"/>
      <c r="V732" s="83"/>
      <c r="W732" s="84"/>
      <c r="X732" s="82"/>
      <c r="Y732" s="83"/>
      <c r="Z732" s="1"/>
    </row>
    <row r="733" spans="1:26" ht="23.25">
      <c r="A733" s="1"/>
      <c r="B733" s="41"/>
      <c r="C733" s="41"/>
      <c r="D733" s="41"/>
      <c r="E733" s="41"/>
      <c r="F733" s="51"/>
      <c r="G733" s="90"/>
      <c r="H733" s="41"/>
      <c r="I733" s="45"/>
      <c r="J733" s="49" t="s">
        <v>271</v>
      </c>
      <c r="K733" s="50"/>
      <c r="L733" s="43" t="s">
        <v>221</v>
      </c>
      <c r="M733" s="71">
        <v>3000</v>
      </c>
      <c r="N733" s="72">
        <v>2500</v>
      </c>
      <c r="O733" s="73">
        <v>2500</v>
      </c>
      <c r="P733" s="71">
        <v>2310</v>
      </c>
      <c r="Q733" s="79">
        <f>(P733/N733)*100</f>
        <v>92.4</v>
      </c>
      <c r="R733" s="80">
        <f>(P733/O733)*100</f>
        <v>92.4</v>
      </c>
      <c r="S733" s="79">
        <f>(N733/M733)*100</f>
        <v>83.33333333333334</v>
      </c>
      <c r="T733" s="81">
        <f>(P733/M733)*100</f>
        <v>77</v>
      </c>
      <c r="U733" s="82">
        <f>SUM(U734:U735)</f>
        <v>6280.9</v>
      </c>
      <c r="V733" s="82">
        <f>SUM(V734:V735)</f>
        <v>7663.9</v>
      </c>
      <c r="W733" s="82">
        <f>SUM(W734:W735)</f>
        <v>7626.6</v>
      </c>
      <c r="X733" s="82">
        <f>(W733/U733)*100</f>
        <v>121.42527344807274</v>
      </c>
      <c r="Y733" s="83">
        <f>(W733/V733)*100</f>
        <v>99.51330262660004</v>
      </c>
      <c r="Z733" s="1"/>
    </row>
    <row r="734" spans="1:26" ht="23.25">
      <c r="A734" s="1"/>
      <c r="B734" s="41"/>
      <c r="C734" s="41"/>
      <c r="D734" s="41"/>
      <c r="E734" s="41"/>
      <c r="F734" s="51"/>
      <c r="G734" s="90"/>
      <c r="H734" s="41"/>
      <c r="I734" s="45"/>
      <c r="J734" s="49" t="s">
        <v>45</v>
      </c>
      <c r="K734" s="50"/>
      <c r="L734" s="43"/>
      <c r="M734" s="71"/>
      <c r="N734" s="72"/>
      <c r="O734" s="73"/>
      <c r="P734" s="71"/>
      <c r="Q734" s="79"/>
      <c r="R734" s="80"/>
      <c r="S734" s="79"/>
      <c r="T734" s="81"/>
      <c r="U734" s="82">
        <f>SUM(U739)</f>
        <v>6280.9</v>
      </c>
      <c r="V734" s="82">
        <f>SUM(V739)</f>
        <v>7663.9</v>
      </c>
      <c r="W734" s="82">
        <f>SUM(W739)</f>
        <v>7626.6</v>
      </c>
      <c r="X734" s="82">
        <f>(W734/U734)*100</f>
        <v>121.42527344807274</v>
      </c>
      <c r="Y734" s="83">
        <f>(W734/V734)*100</f>
        <v>99.51330262660004</v>
      </c>
      <c r="Z734" s="1"/>
    </row>
    <row r="735" spans="1:26" ht="23.25">
      <c r="A735" s="1"/>
      <c r="B735" s="41"/>
      <c r="C735" s="41"/>
      <c r="D735" s="41"/>
      <c r="E735" s="41"/>
      <c r="F735" s="51"/>
      <c r="G735" s="90"/>
      <c r="H735" s="41"/>
      <c r="I735" s="45"/>
      <c r="J735" s="49" t="s">
        <v>46</v>
      </c>
      <c r="K735" s="50"/>
      <c r="L735" s="43"/>
      <c r="M735" s="71"/>
      <c r="N735" s="72"/>
      <c r="O735" s="73"/>
      <c r="P735" s="71"/>
      <c r="Q735" s="79"/>
      <c r="R735" s="80"/>
      <c r="S735" s="79"/>
      <c r="T735" s="81"/>
      <c r="U735" s="82"/>
      <c r="V735" s="83"/>
      <c r="W735" s="84"/>
      <c r="X735" s="82"/>
      <c r="Y735" s="83"/>
      <c r="Z735" s="1"/>
    </row>
    <row r="736" spans="1:26" ht="23.25">
      <c r="A736" s="1"/>
      <c r="B736" s="41"/>
      <c r="C736" s="41"/>
      <c r="D736" s="41"/>
      <c r="E736" s="41"/>
      <c r="F736" s="51"/>
      <c r="G736" s="90"/>
      <c r="H736" s="41"/>
      <c r="I736" s="45"/>
      <c r="J736" s="49"/>
      <c r="K736" s="50"/>
      <c r="L736" s="43"/>
      <c r="M736" s="71"/>
      <c r="N736" s="72"/>
      <c r="O736" s="73"/>
      <c r="P736" s="71"/>
      <c r="Q736" s="79"/>
      <c r="R736" s="80"/>
      <c r="S736" s="79"/>
      <c r="T736" s="81"/>
      <c r="U736" s="82"/>
      <c r="V736" s="83"/>
      <c r="W736" s="84"/>
      <c r="X736" s="82"/>
      <c r="Y736" s="83"/>
      <c r="Z736" s="1"/>
    </row>
    <row r="737" spans="1:26" ht="23.25">
      <c r="A737" s="1"/>
      <c r="B737" s="41"/>
      <c r="C737" s="41"/>
      <c r="D737" s="41"/>
      <c r="E737" s="41"/>
      <c r="F737" s="51"/>
      <c r="G737" s="90"/>
      <c r="H737" s="41" t="s">
        <v>162</v>
      </c>
      <c r="I737" s="45"/>
      <c r="J737" s="49" t="s">
        <v>163</v>
      </c>
      <c r="K737" s="50"/>
      <c r="L737" s="43"/>
      <c r="M737" s="71"/>
      <c r="N737" s="72"/>
      <c r="O737" s="73"/>
      <c r="P737" s="71"/>
      <c r="Q737" s="79"/>
      <c r="R737" s="80"/>
      <c r="S737" s="79"/>
      <c r="T737" s="81"/>
      <c r="U737" s="82"/>
      <c r="V737" s="83"/>
      <c r="W737" s="84"/>
      <c r="X737" s="82"/>
      <c r="Y737" s="83"/>
      <c r="Z737" s="1"/>
    </row>
    <row r="738" spans="1:26" ht="23.25">
      <c r="A738" s="1"/>
      <c r="B738" s="41"/>
      <c r="C738" s="41"/>
      <c r="D738" s="41"/>
      <c r="E738" s="41"/>
      <c r="F738" s="51"/>
      <c r="G738" s="90"/>
      <c r="H738" s="41"/>
      <c r="I738" s="45"/>
      <c r="J738" s="49" t="s">
        <v>164</v>
      </c>
      <c r="K738" s="50"/>
      <c r="L738" s="43"/>
      <c r="M738" s="71"/>
      <c r="N738" s="72"/>
      <c r="O738" s="73"/>
      <c r="P738" s="71"/>
      <c r="Q738" s="79"/>
      <c r="R738" s="80"/>
      <c r="S738" s="79"/>
      <c r="T738" s="81"/>
      <c r="U738" s="82">
        <f>SUM(U739:U740)</f>
        <v>6280.9</v>
      </c>
      <c r="V738" s="83">
        <f>SUM(V739:V740)</f>
        <v>7663.9</v>
      </c>
      <c r="W738" s="84">
        <f>SUM(W739:W740)</f>
        <v>7626.6</v>
      </c>
      <c r="X738" s="82">
        <f>(W738/U738)*100</f>
        <v>121.42527344807274</v>
      </c>
      <c r="Y738" s="83">
        <f>(W738/V738)*100</f>
        <v>99.51330262660004</v>
      </c>
      <c r="Z738" s="1"/>
    </row>
    <row r="739" spans="1:26" ht="23.25">
      <c r="A739" s="1"/>
      <c r="B739" s="41"/>
      <c r="C739" s="41"/>
      <c r="D739" s="41"/>
      <c r="E739" s="41"/>
      <c r="F739" s="51"/>
      <c r="G739" s="90"/>
      <c r="H739" s="41"/>
      <c r="I739" s="45"/>
      <c r="J739" s="49" t="s">
        <v>45</v>
      </c>
      <c r="K739" s="50"/>
      <c r="L739" s="43"/>
      <c r="M739" s="71"/>
      <c r="N739" s="72"/>
      <c r="O739" s="73"/>
      <c r="P739" s="71"/>
      <c r="Q739" s="79"/>
      <c r="R739" s="80"/>
      <c r="S739" s="79"/>
      <c r="T739" s="81"/>
      <c r="U739" s="82">
        <v>6280.9</v>
      </c>
      <c r="V739" s="83">
        <v>7663.9</v>
      </c>
      <c r="W739" s="84">
        <v>7626.6</v>
      </c>
      <c r="X739" s="82">
        <f>(W739/U739)*100</f>
        <v>121.42527344807274</v>
      </c>
      <c r="Y739" s="83">
        <f>(W739/V739)*100</f>
        <v>99.51330262660004</v>
      </c>
      <c r="Z739" s="1"/>
    </row>
    <row r="740" spans="1:26" ht="23.25">
      <c r="A740" s="1"/>
      <c r="B740" s="41"/>
      <c r="C740" s="41"/>
      <c r="D740" s="41"/>
      <c r="E740" s="41"/>
      <c r="F740" s="51"/>
      <c r="G740" s="90"/>
      <c r="H740" s="41"/>
      <c r="I740" s="45"/>
      <c r="J740" s="49" t="s">
        <v>46</v>
      </c>
      <c r="K740" s="50"/>
      <c r="L740" s="43"/>
      <c r="M740" s="71"/>
      <c r="N740" s="72"/>
      <c r="O740" s="73"/>
      <c r="P740" s="71"/>
      <c r="Q740" s="79"/>
      <c r="R740" s="80"/>
      <c r="S740" s="79"/>
      <c r="T740" s="81"/>
      <c r="U740" s="82"/>
      <c r="V740" s="83"/>
      <c r="W740" s="84"/>
      <c r="X740" s="82"/>
      <c r="Y740" s="83"/>
      <c r="Z740" s="1"/>
    </row>
    <row r="741" spans="1:26" ht="23.25">
      <c r="A741" s="1"/>
      <c r="B741" s="41"/>
      <c r="C741" s="41"/>
      <c r="D741" s="41"/>
      <c r="E741" s="41"/>
      <c r="F741" s="51"/>
      <c r="G741" s="90"/>
      <c r="H741" s="41"/>
      <c r="I741" s="45"/>
      <c r="J741" s="49"/>
      <c r="K741" s="50"/>
      <c r="L741" s="43"/>
      <c r="M741" s="71"/>
      <c r="N741" s="72"/>
      <c r="O741" s="73"/>
      <c r="P741" s="71"/>
      <c r="Q741" s="79"/>
      <c r="R741" s="80"/>
      <c r="S741" s="79"/>
      <c r="T741" s="81"/>
      <c r="U741" s="82"/>
      <c r="V741" s="83"/>
      <c r="W741" s="84"/>
      <c r="X741" s="82"/>
      <c r="Y741" s="83"/>
      <c r="Z741" s="1"/>
    </row>
    <row r="742" spans="1:26" ht="23.25">
      <c r="A742" s="1"/>
      <c r="B742" s="41"/>
      <c r="C742" s="41"/>
      <c r="D742" s="41"/>
      <c r="E742" s="41"/>
      <c r="F742" s="51"/>
      <c r="G742" s="90"/>
      <c r="H742" s="41"/>
      <c r="I742" s="45"/>
      <c r="J742" s="49" t="s">
        <v>272</v>
      </c>
      <c r="K742" s="50"/>
      <c r="L742" s="43"/>
      <c r="M742" s="71"/>
      <c r="N742" s="72"/>
      <c r="O742" s="73"/>
      <c r="P742" s="71"/>
      <c r="Q742" s="79"/>
      <c r="R742" s="80"/>
      <c r="S742" s="79"/>
      <c r="T742" s="81"/>
      <c r="U742" s="82"/>
      <c r="V742" s="83"/>
      <c r="W742" s="84"/>
      <c r="X742" s="82"/>
      <c r="Y742" s="83"/>
      <c r="Z742" s="1"/>
    </row>
    <row r="743" spans="1:26" ht="23.25">
      <c r="A743" s="1"/>
      <c r="B743" s="41"/>
      <c r="C743" s="41"/>
      <c r="D743" s="41"/>
      <c r="E743" s="41"/>
      <c r="F743" s="51"/>
      <c r="G743" s="90"/>
      <c r="H743" s="41"/>
      <c r="I743" s="45"/>
      <c r="J743" s="49" t="s">
        <v>273</v>
      </c>
      <c r="K743" s="50"/>
      <c r="L743" s="43" t="s">
        <v>274</v>
      </c>
      <c r="M743" s="71">
        <v>5000</v>
      </c>
      <c r="N743" s="72">
        <v>4000</v>
      </c>
      <c r="O743" s="73">
        <v>4000</v>
      </c>
      <c r="P743" s="71">
        <v>5970</v>
      </c>
      <c r="Q743" s="79">
        <f>(P743/N743)*100</f>
        <v>149.25</v>
      </c>
      <c r="R743" s="80">
        <f>(P743/O743)*100</f>
        <v>149.25</v>
      </c>
      <c r="S743" s="79">
        <f>(N743/M743)*100</f>
        <v>80</v>
      </c>
      <c r="T743" s="81">
        <f>(P743/M743)*100</f>
        <v>119.39999999999999</v>
      </c>
      <c r="U743" s="82">
        <f>SUM(U744:U745)</f>
        <v>22787.6</v>
      </c>
      <c r="V743" s="82">
        <f>SUM(V744:V745)</f>
        <v>25569.3</v>
      </c>
      <c r="W743" s="82">
        <f>SUM(W744:W745)</f>
        <v>25397.1</v>
      </c>
      <c r="X743" s="82">
        <f>(W743/U743)*100</f>
        <v>111.45140339482877</v>
      </c>
      <c r="Y743" s="83">
        <f>(W743/V743)*100</f>
        <v>99.32653611948705</v>
      </c>
      <c r="Z743" s="1"/>
    </row>
    <row r="744" spans="1:26" ht="23.25">
      <c r="A744" s="1"/>
      <c r="B744" s="41"/>
      <c r="C744" s="41"/>
      <c r="D744" s="41"/>
      <c r="E744" s="41"/>
      <c r="F744" s="51"/>
      <c r="G744" s="90"/>
      <c r="H744" s="41"/>
      <c r="I744" s="45"/>
      <c r="J744" s="49" t="s">
        <v>45</v>
      </c>
      <c r="K744" s="50"/>
      <c r="L744" s="43"/>
      <c r="M744" s="71"/>
      <c r="N744" s="72"/>
      <c r="O744" s="73"/>
      <c r="P744" s="71"/>
      <c r="Q744" s="79"/>
      <c r="R744" s="80"/>
      <c r="S744" s="79"/>
      <c r="T744" s="81"/>
      <c r="U744" s="82">
        <f>SUM(U748)</f>
        <v>22787.6</v>
      </c>
      <c r="V744" s="82">
        <f>SUM(V748)</f>
        <v>25569.3</v>
      </c>
      <c r="W744" s="82">
        <f>SUM(W748)</f>
        <v>25397.1</v>
      </c>
      <c r="X744" s="82">
        <f>(W744/U744)*100</f>
        <v>111.45140339482877</v>
      </c>
      <c r="Y744" s="83">
        <f>(W744/V744)*100</f>
        <v>99.32653611948705</v>
      </c>
      <c r="Z744" s="1"/>
    </row>
    <row r="745" spans="1:26" ht="23.25">
      <c r="A745" s="1"/>
      <c r="B745" s="41"/>
      <c r="C745" s="41"/>
      <c r="D745" s="41"/>
      <c r="E745" s="41"/>
      <c r="F745" s="51"/>
      <c r="G745" s="90"/>
      <c r="H745" s="41"/>
      <c r="I745" s="45"/>
      <c r="J745" s="49" t="s">
        <v>46</v>
      </c>
      <c r="K745" s="50"/>
      <c r="L745" s="43"/>
      <c r="M745" s="71"/>
      <c r="N745" s="72"/>
      <c r="O745" s="73"/>
      <c r="P745" s="71"/>
      <c r="Q745" s="79"/>
      <c r="R745" s="80"/>
      <c r="S745" s="79"/>
      <c r="T745" s="81"/>
      <c r="U745" s="82"/>
      <c r="V745" s="83"/>
      <c r="W745" s="84"/>
      <c r="X745" s="82"/>
      <c r="Y745" s="83"/>
      <c r="Z745" s="1"/>
    </row>
    <row r="746" spans="1:26" ht="23.25">
      <c r="A746" s="1"/>
      <c r="B746" s="41"/>
      <c r="C746" s="41"/>
      <c r="D746" s="41"/>
      <c r="E746" s="41"/>
      <c r="F746" s="51"/>
      <c r="G746" s="90"/>
      <c r="H746" s="41"/>
      <c r="I746" s="45"/>
      <c r="J746" s="49"/>
      <c r="K746" s="50"/>
      <c r="L746" s="43"/>
      <c r="M746" s="71"/>
      <c r="N746" s="72"/>
      <c r="O746" s="73"/>
      <c r="P746" s="71"/>
      <c r="Q746" s="79"/>
      <c r="R746" s="80"/>
      <c r="S746" s="79"/>
      <c r="T746" s="81"/>
      <c r="U746" s="82"/>
      <c r="V746" s="83"/>
      <c r="W746" s="84"/>
      <c r="X746" s="82"/>
      <c r="Y746" s="83"/>
      <c r="Z746" s="1"/>
    </row>
    <row r="747" spans="1:26" ht="23.25">
      <c r="A747" s="1"/>
      <c r="B747" s="41"/>
      <c r="C747" s="41"/>
      <c r="D747" s="41"/>
      <c r="E747" s="41"/>
      <c r="F747" s="51"/>
      <c r="G747" s="90"/>
      <c r="H747" s="41" t="s">
        <v>165</v>
      </c>
      <c r="I747" s="45"/>
      <c r="J747" s="49" t="s">
        <v>166</v>
      </c>
      <c r="K747" s="50"/>
      <c r="L747" s="43"/>
      <c r="M747" s="71"/>
      <c r="N747" s="72"/>
      <c r="O747" s="73"/>
      <c r="P747" s="71"/>
      <c r="Q747" s="79"/>
      <c r="R747" s="80"/>
      <c r="S747" s="79"/>
      <c r="T747" s="81"/>
      <c r="U747" s="82">
        <f>SUM(U748:U749)</f>
        <v>22787.6</v>
      </c>
      <c r="V747" s="83">
        <f>SUM(V748:V749)</f>
        <v>25569.3</v>
      </c>
      <c r="W747" s="84">
        <f>SUM(W748:W749)</f>
        <v>25397.1</v>
      </c>
      <c r="X747" s="82">
        <f>(W747/U747)*100</f>
        <v>111.45140339482877</v>
      </c>
      <c r="Y747" s="83">
        <f>(W747/V747)*100</f>
        <v>99.32653611948705</v>
      </c>
      <c r="Z747" s="1"/>
    </row>
    <row r="748" spans="1:26" ht="23.25">
      <c r="A748" s="1"/>
      <c r="B748" s="41"/>
      <c r="C748" s="41"/>
      <c r="D748" s="41"/>
      <c r="E748" s="41"/>
      <c r="F748" s="51"/>
      <c r="G748" s="90"/>
      <c r="H748" s="41"/>
      <c r="I748" s="45"/>
      <c r="J748" s="49" t="s">
        <v>45</v>
      </c>
      <c r="K748" s="50"/>
      <c r="L748" s="43"/>
      <c r="M748" s="71"/>
      <c r="N748" s="72"/>
      <c r="O748" s="73"/>
      <c r="P748" s="71"/>
      <c r="Q748" s="79"/>
      <c r="R748" s="80"/>
      <c r="S748" s="79"/>
      <c r="T748" s="81"/>
      <c r="U748" s="82">
        <v>22787.6</v>
      </c>
      <c r="V748" s="83">
        <v>25569.3</v>
      </c>
      <c r="W748" s="84">
        <v>25397.1</v>
      </c>
      <c r="X748" s="82">
        <f>(W748/U748)*100</f>
        <v>111.45140339482877</v>
      </c>
      <c r="Y748" s="83">
        <f>(W748/V748)*100</f>
        <v>99.32653611948705</v>
      </c>
      <c r="Z748" s="1"/>
    </row>
    <row r="749" spans="1:26" ht="23.25">
      <c r="A749" s="1"/>
      <c r="B749" s="41"/>
      <c r="C749" s="41"/>
      <c r="D749" s="41"/>
      <c r="E749" s="41"/>
      <c r="F749" s="51"/>
      <c r="G749" s="90"/>
      <c r="H749" s="41"/>
      <c r="I749" s="45"/>
      <c r="J749" s="49" t="s">
        <v>46</v>
      </c>
      <c r="K749" s="50"/>
      <c r="L749" s="43"/>
      <c r="M749" s="71"/>
      <c r="N749" s="72"/>
      <c r="O749" s="73"/>
      <c r="P749" s="71"/>
      <c r="Q749" s="79"/>
      <c r="R749" s="80"/>
      <c r="S749" s="79"/>
      <c r="T749" s="81"/>
      <c r="U749" s="82"/>
      <c r="V749" s="83"/>
      <c r="W749" s="84"/>
      <c r="X749" s="82"/>
      <c r="Y749" s="83"/>
      <c r="Z749" s="1"/>
    </row>
    <row r="750" spans="1:26" ht="23.25">
      <c r="A750" s="1"/>
      <c r="B750" s="41"/>
      <c r="C750" s="41"/>
      <c r="D750" s="41"/>
      <c r="E750" s="41"/>
      <c r="F750" s="51"/>
      <c r="G750" s="90"/>
      <c r="H750" s="41"/>
      <c r="I750" s="45"/>
      <c r="J750" s="49"/>
      <c r="K750" s="50"/>
      <c r="L750" s="43"/>
      <c r="M750" s="71"/>
      <c r="N750" s="72"/>
      <c r="O750" s="73"/>
      <c r="P750" s="71"/>
      <c r="Q750" s="79"/>
      <c r="R750" s="80"/>
      <c r="S750" s="79"/>
      <c r="T750" s="81"/>
      <c r="U750" s="82"/>
      <c r="V750" s="83"/>
      <c r="W750" s="84"/>
      <c r="X750" s="82"/>
      <c r="Y750" s="83"/>
      <c r="Z750" s="1"/>
    </row>
    <row r="751" spans="1:26" ht="23.25">
      <c r="A751" s="1"/>
      <c r="B751" s="41"/>
      <c r="C751" s="41"/>
      <c r="D751" s="41"/>
      <c r="E751" s="41"/>
      <c r="F751" s="51"/>
      <c r="G751" s="90"/>
      <c r="H751" s="41"/>
      <c r="I751" s="45"/>
      <c r="J751" s="49" t="s">
        <v>325</v>
      </c>
      <c r="K751" s="50"/>
      <c r="L751" s="43"/>
      <c r="M751" s="71"/>
      <c r="N751" s="72"/>
      <c r="O751" s="73"/>
      <c r="P751" s="71"/>
      <c r="Q751" s="79"/>
      <c r="R751" s="80"/>
      <c r="S751" s="79"/>
      <c r="T751" s="81"/>
      <c r="U751" s="82"/>
      <c r="V751" s="83"/>
      <c r="W751" s="84"/>
      <c r="X751" s="82"/>
      <c r="Y751" s="83"/>
      <c r="Z751" s="1"/>
    </row>
    <row r="752" spans="1:26" ht="23.25">
      <c r="A752" s="1"/>
      <c r="B752" s="41"/>
      <c r="C752" s="41"/>
      <c r="D752" s="41"/>
      <c r="E752" s="41"/>
      <c r="F752" s="51"/>
      <c r="G752" s="90"/>
      <c r="H752" s="41"/>
      <c r="I752" s="45"/>
      <c r="J752" s="49" t="s">
        <v>275</v>
      </c>
      <c r="K752" s="50"/>
      <c r="L752" s="43" t="s">
        <v>276</v>
      </c>
      <c r="M752" s="71">
        <v>460000</v>
      </c>
      <c r="N752" s="72">
        <v>138000</v>
      </c>
      <c r="O752" s="73">
        <v>138000</v>
      </c>
      <c r="P752" s="71">
        <v>160358</v>
      </c>
      <c r="Q752" s="79">
        <f>(P752/N752)*100</f>
        <v>116.20144927536231</v>
      </c>
      <c r="R752" s="80">
        <f>(P752/O752)*100</f>
        <v>116.20144927536231</v>
      </c>
      <c r="S752" s="79">
        <f>(N752/M752)*100</f>
        <v>30</v>
      </c>
      <c r="T752" s="81">
        <f>(P752/M752)*100</f>
        <v>34.86043478260869</v>
      </c>
      <c r="U752" s="82">
        <f>SUM(U753:U754)</f>
        <v>20168.7</v>
      </c>
      <c r="V752" s="82">
        <f>SUM(V753:V754)</f>
        <v>22030.5</v>
      </c>
      <c r="W752" s="82">
        <f>SUM(W753:W754)</f>
        <v>22338.2</v>
      </c>
      <c r="X752" s="82">
        <f>(W752/U752)*100</f>
        <v>110.7567666731123</v>
      </c>
      <c r="Y752" s="83">
        <f>(W752/V752)*100</f>
        <v>101.39670002950456</v>
      </c>
      <c r="Z752" s="1"/>
    </row>
    <row r="753" spans="1:26" ht="23.25">
      <c r="A753" s="1"/>
      <c r="B753" s="41"/>
      <c r="C753" s="41"/>
      <c r="D753" s="41"/>
      <c r="E753" s="41"/>
      <c r="F753" s="51"/>
      <c r="G753" s="90"/>
      <c r="H753" s="41"/>
      <c r="I753" s="45"/>
      <c r="J753" s="49" t="s">
        <v>45</v>
      </c>
      <c r="K753" s="50"/>
      <c r="L753" s="43"/>
      <c r="M753" s="71"/>
      <c r="N753" s="72"/>
      <c r="O753" s="73"/>
      <c r="P753" s="71"/>
      <c r="Q753" s="79"/>
      <c r="R753" s="80"/>
      <c r="S753" s="79"/>
      <c r="T753" s="81"/>
      <c r="U753" s="82">
        <f aca="true" t="shared" si="9" ref="U753:W754">SUM(U757)</f>
        <v>18668.7</v>
      </c>
      <c r="V753" s="82">
        <f t="shared" si="9"/>
        <v>20530.5</v>
      </c>
      <c r="W753" s="82">
        <f t="shared" si="9"/>
        <v>20838.2</v>
      </c>
      <c r="X753" s="82">
        <f>(W753/U753)*100</f>
        <v>111.62105556359039</v>
      </c>
      <c r="Y753" s="83">
        <f>(W753/V753)*100</f>
        <v>101.49874576849078</v>
      </c>
      <c r="Z753" s="1"/>
    </row>
    <row r="754" spans="1:26" ht="23.25">
      <c r="A754" s="1"/>
      <c r="B754" s="41"/>
      <c r="C754" s="41"/>
      <c r="D754" s="41"/>
      <c r="E754" s="41"/>
      <c r="F754" s="51"/>
      <c r="G754" s="90"/>
      <c r="H754" s="41"/>
      <c r="I754" s="45"/>
      <c r="J754" s="49" t="s">
        <v>46</v>
      </c>
      <c r="K754" s="50"/>
      <c r="L754" s="43"/>
      <c r="M754" s="71"/>
      <c r="N754" s="72"/>
      <c r="O754" s="73"/>
      <c r="P754" s="71"/>
      <c r="Q754" s="79"/>
      <c r="R754" s="80"/>
      <c r="S754" s="79"/>
      <c r="T754" s="81"/>
      <c r="U754" s="82">
        <f t="shared" si="9"/>
        <v>1500</v>
      </c>
      <c r="V754" s="82">
        <f t="shared" si="9"/>
        <v>1500</v>
      </c>
      <c r="W754" s="82">
        <f t="shared" si="9"/>
        <v>1500</v>
      </c>
      <c r="X754" s="82">
        <f>(W754/U754)*100</f>
        <v>100</v>
      </c>
      <c r="Y754" s="83">
        <f>(W754/V754)*100</f>
        <v>100</v>
      </c>
      <c r="Z754" s="1"/>
    </row>
    <row r="755" spans="1:26" ht="23.25">
      <c r="A755" s="1"/>
      <c r="B755" s="41"/>
      <c r="C755" s="41"/>
      <c r="D755" s="41"/>
      <c r="E755" s="41"/>
      <c r="F755" s="51"/>
      <c r="G755" s="90"/>
      <c r="H755" s="41"/>
      <c r="I755" s="45"/>
      <c r="J755" s="49"/>
      <c r="K755" s="50"/>
      <c r="L755" s="43"/>
      <c r="M755" s="71"/>
      <c r="N755" s="72"/>
      <c r="O755" s="73"/>
      <c r="P755" s="71"/>
      <c r="Q755" s="79"/>
      <c r="R755" s="80"/>
      <c r="S755" s="79"/>
      <c r="T755" s="81"/>
      <c r="U755" s="82"/>
      <c r="V755" s="83"/>
      <c r="W755" s="84"/>
      <c r="X755" s="82"/>
      <c r="Y755" s="83"/>
      <c r="Z755" s="1"/>
    </row>
    <row r="756" spans="1:26" ht="23.25">
      <c r="A756" s="1"/>
      <c r="B756" s="41"/>
      <c r="C756" s="41"/>
      <c r="D756" s="41"/>
      <c r="E756" s="41"/>
      <c r="F756" s="51"/>
      <c r="G756" s="90"/>
      <c r="H756" s="41" t="s">
        <v>173</v>
      </c>
      <c r="I756" s="45"/>
      <c r="J756" s="49" t="s">
        <v>174</v>
      </c>
      <c r="K756" s="50"/>
      <c r="L756" s="43"/>
      <c r="M756" s="71"/>
      <c r="N756" s="72"/>
      <c r="O756" s="73"/>
      <c r="P756" s="71"/>
      <c r="Q756" s="79"/>
      <c r="R756" s="80"/>
      <c r="S756" s="79"/>
      <c r="T756" s="81"/>
      <c r="U756" s="82">
        <f>SUM(U757:U758)</f>
        <v>20168.7</v>
      </c>
      <c r="V756" s="83">
        <f>SUM(V757:V758)</f>
        <v>22030.5</v>
      </c>
      <c r="W756" s="84">
        <f>SUM(W757:W758)</f>
        <v>22338.2</v>
      </c>
      <c r="X756" s="82">
        <f>(W756/U756)*100</f>
        <v>110.7567666731123</v>
      </c>
      <c r="Y756" s="83">
        <f>(W756/V756)*100</f>
        <v>101.39670002950456</v>
      </c>
      <c r="Z756" s="1"/>
    </row>
    <row r="757" spans="1:26" ht="23.25">
      <c r="A757" s="1"/>
      <c r="B757" s="41"/>
      <c r="C757" s="41"/>
      <c r="D757" s="41"/>
      <c r="E757" s="41"/>
      <c r="F757" s="51"/>
      <c r="G757" s="90"/>
      <c r="H757" s="41"/>
      <c r="I757" s="45"/>
      <c r="J757" s="49" t="s">
        <v>45</v>
      </c>
      <c r="K757" s="50"/>
      <c r="L757" s="43"/>
      <c r="M757" s="71"/>
      <c r="N757" s="72"/>
      <c r="O757" s="73"/>
      <c r="P757" s="71"/>
      <c r="Q757" s="79"/>
      <c r="R757" s="80"/>
      <c r="S757" s="79"/>
      <c r="T757" s="81"/>
      <c r="U757" s="82">
        <v>18668.7</v>
      </c>
      <c r="V757" s="83">
        <v>20530.5</v>
      </c>
      <c r="W757" s="84">
        <v>20838.2</v>
      </c>
      <c r="X757" s="82">
        <f>(W757/U757)*100</f>
        <v>111.62105556359039</v>
      </c>
      <c r="Y757" s="83">
        <f>(W757/V757)*100</f>
        <v>101.49874576849078</v>
      </c>
      <c r="Z757" s="1"/>
    </row>
    <row r="758" spans="1:26" ht="23.25">
      <c r="A758" s="1"/>
      <c r="B758" s="41"/>
      <c r="C758" s="41"/>
      <c r="D758" s="41"/>
      <c r="E758" s="41"/>
      <c r="F758" s="51"/>
      <c r="G758" s="90"/>
      <c r="H758" s="41"/>
      <c r="I758" s="45"/>
      <c r="J758" s="49" t="s">
        <v>46</v>
      </c>
      <c r="K758" s="50"/>
      <c r="L758" s="43"/>
      <c r="M758" s="71"/>
      <c r="N758" s="72"/>
      <c r="O758" s="73"/>
      <c r="P758" s="71"/>
      <c r="Q758" s="79"/>
      <c r="R758" s="80"/>
      <c r="S758" s="79"/>
      <c r="T758" s="81"/>
      <c r="U758" s="82">
        <v>1500</v>
      </c>
      <c r="V758" s="83">
        <v>1500</v>
      </c>
      <c r="W758" s="84">
        <v>1500</v>
      </c>
      <c r="X758" s="82">
        <f>(W758/U758)*100</f>
        <v>100</v>
      </c>
      <c r="Y758" s="83">
        <f>(W758/V758)*100</f>
        <v>100</v>
      </c>
      <c r="Z758" s="1"/>
    </row>
    <row r="759" spans="1:26" ht="23.25">
      <c r="A759" s="1"/>
      <c r="B759" s="41"/>
      <c r="C759" s="41"/>
      <c r="D759" s="41"/>
      <c r="E759" s="41"/>
      <c r="F759" s="51"/>
      <c r="G759" s="90"/>
      <c r="H759" s="41"/>
      <c r="I759" s="45"/>
      <c r="J759" s="49"/>
      <c r="K759" s="50"/>
      <c r="L759" s="43"/>
      <c r="M759" s="71"/>
      <c r="N759" s="72"/>
      <c r="O759" s="73"/>
      <c r="P759" s="71"/>
      <c r="Q759" s="79"/>
      <c r="R759" s="80"/>
      <c r="S759" s="79"/>
      <c r="T759" s="81"/>
      <c r="U759" s="82"/>
      <c r="V759" s="83"/>
      <c r="W759" s="84"/>
      <c r="X759" s="82"/>
      <c r="Y759" s="83"/>
      <c r="Z759" s="1"/>
    </row>
    <row r="760" spans="1:26" ht="23.25">
      <c r="A760" s="1"/>
      <c r="B760" s="41"/>
      <c r="C760" s="41"/>
      <c r="D760" s="41"/>
      <c r="E760" s="41"/>
      <c r="F760" s="51"/>
      <c r="G760" s="90"/>
      <c r="H760" s="41"/>
      <c r="I760" s="45"/>
      <c r="J760" s="49" t="s">
        <v>326</v>
      </c>
      <c r="K760" s="50"/>
      <c r="L760" s="43"/>
      <c r="M760" s="71"/>
      <c r="N760" s="72"/>
      <c r="O760" s="73"/>
      <c r="P760" s="71"/>
      <c r="Q760" s="79"/>
      <c r="R760" s="80"/>
      <c r="S760" s="79"/>
      <c r="T760" s="81"/>
      <c r="U760" s="82"/>
      <c r="V760" s="83"/>
      <c r="W760" s="84"/>
      <c r="X760" s="82"/>
      <c r="Y760" s="83"/>
      <c r="Z760" s="1"/>
    </row>
    <row r="761" spans="1:26" ht="23.25">
      <c r="A761" s="1"/>
      <c r="B761" s="41"/>
      <c r="C761" s="41"/>
      <c r="D761" s="41"/>
      <c r="E761" s="41"/>
      <c r="F761" s="51"/>
      <c r="G761" s="90"/>
      <c r="H761" s="41"/>
      <c r="I761" s="45"/>
      <c r="J761" s="49" t="s">
        <v>277</v>
      </c>
      <c r="K761" s="50"/>
      <c r="L761" s="43" t="s">
        <v>229</v>
      </c>
      <c r="M761" s="71">
        <v>15000</v>
      </c>
      <c r="N761" s="72">
        <v>12500</v>
      </c>
      <c r="O761" s="73">
        <v>12500</v>
      </c>
      <c r="P761" s="71">
        <v>19109</v>
      </c>
      <c r="Q761" s="79">
        <f>(P761/N761)*100</f>
        <v>152.872</v>
      </c>
      <c r="R761" s="80">
        <f>(P761/O761)*100</f>
        <v>152.872</v>
      </c>
      <c r="S761" s="79">
        <f>(N761/M761)*100</f>
        <v>83.33333333333334</v>
      </c>
      <c r="T761" s="81">
        <f>(P761/M761)*100</f>
        <v>127.39333333333333</v>
      </c>
      <c r="U761" s="82">
        <f>SUM(U762:U763)</f>
        <v>16562.6</v>
      </c>
      <c r="V761" s="82">
        <f>SUM(V762:V763)</f>
        <v>18030.5</v>
      </c>
      <c r="W761" s="82">
        <f>SUM(W762:W763)</f>
        <v>18026.3</v>
      </c>
      <c r="X761" s="82">
        <f>(W761/U761)*100</f>
        <v>108.83738060449446</v>
      </c>
      <c r="Y761" s="83">
        <f>(W761/V761)*100</f>
        <v>99.97670613682371</v>
      </c>
      <c r="Z761" s="1"/>
    </row>
    <row r="762" spans="1:26" ht="23.25">
      <c r="A762" s="1"/>
      <c r="B762" s="41"/>
      <c r="C762" s="41"/>
      <c r="D762" s="41"/>
      <c r="E762" s="41"/>
      <c r="F762" s="51"/>
      <c r="G762" s="90"/>
      <c r="H762" s="41"/>
      <c r="I762" s="45"/>
      <c r="J762" s="49" t="s">
        <v>45</v>
      </c>
      <c r="K762" s="50"/>
      <c r="L762" s="43"/>
      <c r="M762" s="71"/>
      <c r="N762" s="72"/>
      <c r="O762" s="73"/>
      <c r="P762" s="71"/>
      <c r="Q762" s="79"/>
      <c r="R762" s="80"/>
      <c r="S762" s="79"/>
      <c r="T762" s="81"/>
      <c r="U762" s="82">
        <f>SUM(U777)</f>
        <v>16562.6</v>
      </c>
      <c r="V762" s="82">
        <f>SUM(V777)</f>
        <v>18030.5</v>
      </c>
      <c r="W762" s="82">
        <f>SUM(W777)</f>
        <v>18026.3</v>
      </c>
      <c r="X762" s="82">
        <f>(W762/U762)*100</f>
        <v>108.83738060449446</v>
      </c>
      <c r="Y762" s="83">
        <f>(W762/V762)*100</f>
        <v>99.97670613682371</v>
      </c>
      <c r="Z762" s="1"/>
    </row>
    <row r="763" spans="1:26" ht="23.25">
      <c r="A763" s="1"/>
      <c r="B763" s="41"/>
      <c r="C763" s="41"/>
      <c r="D763" s="41"/>
      <c r="E763" s="41"/>
      <c r="F763" s="51"/>
      <c r="G763" s="90"/>
      <c r="H763" s="41"/>
      <c r="I763" s="45"/>
      <c r="J763" s="49" t="s">
        <v>46</v>
      </c>
      <c r="K763" s="50"/>
      <c r="L763" s="43"/>
      <c r="M763" s="71"/>
      <c r="N763" s="72"/>
      <c r="O763" s="73"/>
      <c r="P763" s="71"/>
      <c r="Q763" s="79"/>
      <c r="R763" s="80"/>
      <c r="S763" s="79"/>
      <c r="T763" s="81"/>
      <c r="U763" s="82"/>
      <c r="V763" s="83"/>
      <c r="W763" s="84"/>
      <c r="X763" s="82"/>
      <c r="Y763" s="83"/>
      <c r="Z763" s="1"/>
    </row>
    <row r="764" spans="1:26" ht="23.25">
      <c r="A764" s="1"/>
      <c r="B764" s="41"/>
      <c r="C764" s="41"/>
      <c r="D764" s="41"/>
      <c r="E764" s="41"/>
      <c r="F764" s="51"/>
      <c r="G764" s="90"/>
      <c r="H764" s="41"/>
      <c r="I764" s="45"/>
      <c r="J764" s="49"/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/>
      <c r="V764" s="83"/>
      <c r="W764" s="84"/>
      <c r="X764" s="82"/>
      <c r="Y764" s="83"/>
      <c r="Z764" s="1"/>
    </row>
    <row r="765" spans="1:26" ht="23.25">
      <c r="A765" s="1"/>
      <c r="B765" s="52"/>
      <c r="C765" s="52"/>
      <c r="D765" s="52"/>
      <c r="E765" s="52"/>
      <c r="F765" s="91"/>
      <c r="G765" s="92"/>
      <c r="H765" s="52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345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30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28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33</v>
      </c>
      <c r="O769" s="63"/>
      <c r="P769" s="63"/>
      <c r="Q769" s="63"/>
      <c r="R769" s="64"/>
      <c r="S769" s="8" t="s">
        <v>21</v>
      </c>
      <c r="T769" s="8"/>
      <c r="U769" s="14" t="s">
        <v>2</v>
      </c>
      <c r="V769" s="15"/>
      <c r="W769" s="15"/>
      <c r="X769" s="15"/>
      <c r="Y769" s="16"/>
      <c r="Z769" s="1"/>
    </row>
    <row r="770" spans="1:26" ht="23.25">
      <c r="A770" s="1"/>
      <c r="B770" s="20" t="s">
        <v>29</v>
      </c>
      <c r="C770" s="21"/>
      <c r="D770" s="21"/>
      <c r="E770" s="21"/>
      <c r="F770" s="21"/>
      <c r="G770" s="21"/>
      <c r="H770" s="62"/>
      <c r="I770" s="1"/>
      <c r="J770" s="2" t="s">
        <v>4</v>
      </c>
      <c r="K770" s="18"/>
      <c r="L770" s="23" t="s">
        <v>22</v>
      </c>
      <c r="M770" s="23" t="s">
        <v>31</v>
      </c>
      <c r="N770" s="65"/>
      <c r="O770" s="17"/>
      <c r="P770" s="66"/>
      <c r="Q770" s="23" t="s">
        <v>3</v>
      </c>
      <c r="R770" s="16"/>
      <c r="S770" s="15" t="s">
        <v>23</v>
      </c>
      <c r="T770" s="15"/>
      <c r="U770" s="20" t="s">
        <v>20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24</v>
      </c>
      <c r="M771" s="31" t="s">
        <v>24</v>
      </c>
      <c r="N771" s="29" t="s">
        <v>6</v>
      </c>
      <c r="O771" s="68" t="s">
        <v>7</v>
      </c>
      <c r="P771" s="29" t="s">
        <v>8</v>
      </c>
      <c r="Q771" s="20" t="s">
        <v>41</v>
      </c>
      <c r="R771" s="22"/>
      <c r="S771" s="27" t="s">
        <v>25</v>
      </c>
      <c r="T771" s="15"/>
      <c r="U771" s="24"/>
      <c r="V771" s="25"/>
      <c r="W771" s="1"/>
      <c r="X771" s="14" t="s">
        <v>3</v>
      </c>
      <c r="Y771" s="16"/>
      <c r="Z771" s="1"/>
    </row>
    <row r="772" spans="1:26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8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26</v>
      </c>
      <c r="M772" s="29" t="s">
        <v>32</v>
      </c>
      <c r="N772" s="29"/>
      <c r="O772" s="29"/>
      <c r="P772" s="29"/>
      <c r="Q772" s="26" t="s">
        <v>34</v>
      </c>
      <c r="R772" s="30" t="s">
        <v>34</v>
      </c>
      <c r="S772" s="106" t="s">
        <v>37</v>
      </c>
      <c r="T772" s="108" t="s">
        <v>38</v>
      </c>
      <c r="U772" s="31" t="s">
        <v>6</v>
      </c>
      <c r="V772" s="29" t="s">
        <v>9</v>
      </c>
      <c r="W772" s="26" t="s">
        <v>10</v>
      </c>
      <c r="X772" s="14" t="s">
        <v>11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35</v>
      </c>
      <c r="R773" s="38" t="s">
        <v>36</v>
      </c>
      <c r="S773" s="107"/>
      <c r="T773" s="109"/>
      <c r="U773" s="32"/>
      <c r="V773" s="33"/>
      <c r="W773" s="34"/>
      <c r="X773" s="39" t="s">
        <v>39</v>
      </c>
      <c r="Y773" s="40" t="s">
        <v>40</v>
      </c>
      <c r="Z773" s="1"/>
    </row>
    <row r="774" spans="1:26" ht="23.25">
      <c r="A774" s="1"/>
      <c r="B774" s="41"/>
      <c r="C774" s="41"/>
      <c r="D774" s="41"/>
      <c r="E774" s="41"/>
      <c r="F774" s="51"/>
      <c r="G774" s="90"/>
      <c r="H774" s="41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1" t="s">
        <v>205</v>
      </c>
      <c r="C775" s="41"/>
      <c r="D775" s="41" t="s">
        <v>47</v>
      </c>
      <c r="E775" s="41"/>
      <c r="F775" s="51" t="s">
        <v>222</v>
      </c>
      <c r="G775" s="90" t="s">
        <v>58</v>
      </c>
      <c r="H775" s="41" t="s">
        <v>175</v>
      </c>
      <c r="I775" s="45"/>
      <c r="J775" s="49" t="s">
        <v>176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/>
      <c r="V775" s="83"/>
      <c r="W775" s="84"/>
      <c r="X775" s="82"/>
      <c r="Y775" s="83"/>
      <c r="Z775" s="1"/>
    </row>
    <row r="776" spans="1:26" ht="23.25">
      <c r="A776" s="1"/>
      <c r="B776" s="41"/>
      <c r="C776" s="41"/>
      <c r="D776" s="41"/>
      <c r="E776" s="41"/>
      <c r="F776" s="51"/>
      <c r="G776" s="90"/>
      <c r="H776" s="41"/>
      <c r="I776" s="45"/>
      <c r="J776" s="49" t="s">
        <v>177</v>
      </c>
      <c r="K776" s="50"/>
      <c r="L776" s="43"/>
      <c r="M776" s="71"/>
      <c r="N776" s="72"/>
      <c r="O776" s="73"/>
      <c r="P776" s="71"/>
      <c r="Q776" s="79"/>
      <c r="R776" s="80"/>
      <c r="S776" s="79"/>
      <c r="T776" s="81"/>
      <c r="U776" s="82">
        <f>SUM(U777:U778)</f>
        <v>16562.6</v>
      </c>
      <c r="V776" s="83">
        <f>SUM(V777:V778)</f>
        <v>18030.5</v>
      </c>
      <c r="W776" s="84">
        <f>SUM(W777:W778)</f>
        <v>18026.3</v>
      </c>
      <c r="X776" s="82">
        <f>(W776/U776)*100</f>
        <v>108.83738060449446</v>
      </c>
      <c r="Y776" s="83">
        <f>(W776/V776)*100</f>
        <v>99.97670613682371</v>
      </c>
      <c r="Z776" s="1"/>
    </row>
    <row r="777" spans="1:26" ht="23.25">
      <c r="A777" s="1"/>
      <c r="B777" s="41"/>
      <c r="C777" s="41"/>
      <c r="D777" s="41"/>
      <c r="E777" s="41"/>
      <c r="F777" s="51"/>
      <c r="G777" s="90"/>
      <c r="H777" s="41"/>
      <c r="I777" s="45"/>
      <c r="J777" s="49" t="s">
        <v>45</v>
      </c>
      <c r="K777" s="50"/>
      <c r="L777" s="43"/>
      <c r="M777" s="71"/>
      <c r="N777" s="72"/>
      <c r="O777" s="73"/>
      <c r="P777" s="71"/>
      <c r="Q777" s="79"/>
      <c r="R777" s="80"/>
      <c r="S777" s="79"/>
      <c r="T777" s="81"/>
      <c r="U777" s="82">
        <v>16562.6</v>
      </c>
      <c r="V777" s="83">
        <v>18030.5</v>
      </c>
      <c r="W777" s="84">
        <v>18026.3</v>
      </c>
      <c r="X777" s="82">
        <f>(W777/U777)*100</f>
        <v>108.83738060449446</v>
      </c>
      <c r="Y777" s="83">
        <f>(W777/V777)*100</f>
        <v>99.97670613682371</v>
      </c>
      <c r="Z777" s="1"/>
    </row>
    <row r="778" spans="1:26" ht="23.25">
      <c r="A778" s="1"/>
      <c r="B778" s="41"/>
      <c r="C778" s="41"/>
      <c r="D778" s="41"/>
      <c r="E778" s="41"/>
      <c r="F778" s="51"/>
      <c r="G778" s="90"/>
      <c r="H778" s="41"/>
      <c r="I778" s="45"/>
      <c r="J778" s="49" t="s">
        <v>46</v>
      </c>
      <c r="K778" s="50"/>
      <c r="L778" s="43"/>
      <c r="M778" s="71"/>
      <c r="N778" s="72"/>
      <c r="O778" s="73"/>
      <c r="P778" s="71"/>
      <c r="Q778" s="79"/>
      <c r="R778" s="80"/>
      <c r="S778" s="79"/>
      <c r="T778" s="81"/>
      <c r="U778" s="82"/>
      <c r="V778" s="83"/>
      <c r="W778" s="84"/>
      <c r="X778" s="82"/>
      <c r="Y778" s="83"/>
      <c r="Z778" s="1"/>
    </row>
    <row r="779" spans="1:26" ht="23.25">
      <c r="A779" s="1"/>
      <c r="B779" s="41"/>
      <c r="C779" s="41"/>
      <c r="D779" s="41"/>
      <c r="E779" s="41"/>
      <c r="F779" s="51"/>
      <c r="G779" s="90"/>
      <c r="H779" s="41"/>
      <c r="I779" s="45"/>
      <c r="J779" s="49"/>
      <c r="K779" s="50"/>
      <c r="L779" s="43"/>
      <c r="M779" s="71"/>
      <c r="N779" s="72"/>
      <c r="O779" s="73"/>
      <c r="P779" s="71"/>
      <c r="Q779" s="79"/>
      <c r="R779" s="80"/>
      <c r="S779" s="79"/>
      <c r="T779" s="81"/>
      <c r="U779" s="82"/>
      <c r="V779" s="83"/>
      <c r="W779" s="84"/>
      <c r="X779" s="82"/>
      <c r="Y779" s="83"/>
      <c r="Z779" s="1"/>
    </row>
    <row r="780" spans="1:26" ht="23.25">
      <c r="A780" s="1"/>
      <c r="B780" s="41"/>
      <c r="C780" s="41"/>
      <c r="D780" s="41"/>
      <c r="E780" s="41"/>
      <c r="F780" s="51"/>
      <c r="G780" s="90"/>
      <c r="H780" s="41"/>
      <c r="I780" s="45"/>
      <c r="J780" s="49" t="s">
        <v>278</v>
      </c>
      <c r="K780" s="50"/>
      <c r="L780" s="43"/>
      <c r="M780" s="71"/>
      <c r="N780" s="72"/>
      <c r="O780" s="73"/>
      <c r="P780" s="71"/>
      <c r="Q780" s="79"/>
      <c r="R780" s="80"/>
      <c r="S780" s="79"/>
      <c r="T780" s="81"/>
      <c r="U780" s="82"/>
      <c r="V780" s="83"/>
      <c r="W780" s="84"/>
      <c r="X780" s="82"/>
      <c r="Y780" s="83"/>
      <c r="Z780" s="1"/>
    </row>
    <row r="781" spans="1:26" ht="23.25">
      <c r="A781" s="1"/>
      <c r="B781" s="41"/>
      <c r="C781" s="41"/>
      <c r="D781" s="41"/>
      <c r="E781" s="41"/>
      <c r="F781" s="51"/>
      <c r="G781" s="90"/>
      <c r="H781" s="41"/>
      <c r="I781" s="45"/>
      <c r="J781" s="49" t="s">
        <v>279</v>
      </c>
      <c r="K781" s="50"/>
      <c r="L781" s="43" t="s">
        <v>269</v>
      </c>
      <c r="M781" s="71">
        <v>13900</v>
      </c>
      <c r="N781" s="72">
        <v>3500</v>
      </c>
      <c r="O781" s="73">
        <v>3500</v>
      </c>
      <c r="P781" s="71">
        <v>4119</v>
      </c>
      <c r="Q781" s="79">
        <f>(P781/N781)*100</f>
        <v>117.68571428571428</v>
      </c>
      <c r="R781" s="80">
        <f>(P781/O781)*100</f>
        <v>117.68571428571428</v>
      </c>
      <c r="S781" s="79">
        <f>(N781/M781)*100</f>
        <v>25.179856115107913</v>
      </c>
      <c r="T781" s="81">
        <f>(P781/M781)*100</f>
        <v>29.633093525179856</v>
      </c>
      <c r="U781" s="82">
        <f>SUM(U782:U782)</f>
        <v>14155.3</v>
      </c>
      <c r="V781" s="82">
        <f>SUM(V782:V782)</f>
        <v>15089.9</v>
      </c>
      <c r="W781" s="82">
        <f>SUM(W782:W782)</f>
        <v>15242.8</v>
      </c>
      <c r="X781" s="82">
        <f>(W781/U781)*100</f>
        <v>107.68263477284128</v>
      </c>
      <c r="Y781" s="83">
        <f>(W781/V781)*100</f>
        <v>101.013260525252</v>
      </c>
      <c r="Z781" s="1"/>
    </row>
    <row r="782" spans="1:26" ht="23.25">
      <c r="A782" s="1"/>
      <c r="B782" s="41"/>
      <c r="C782" s="41"/>
      <c r="D782" s="41"/>
      <c r="E782" s="41"/>
      <c r="F782" s="51"/>
      <c r="G782" s="90"/>
      <c r="H782" s="41"/>
      <c r="I782" s="45"/>
      <c r="J782" s="49" t="s">
        <v>45</v>
      </c>
      <c r="K782" s="50"/>
      <c r="L782" s="43"/>
      <c r="M782" s="71"/>
      <c r="N782" s="72"/>
      <c r="O782" s="73"/>
      <c r="P782" s="71"/>
      <c r="Q782" s="79"/>
      <c r="R782" s="80"/>
      <c r="S782" s="79"/>
      <c r="T782" s="81"/>
      <c r="U782" s="82">
        <f>SUM(U787)</f>
        <v>14155.3</v>
      </c>
      <c r="V782" s="82">
        <f>SUM(V787)</f>
        <v>15089.9</v>
      </c>
      <c r="W782" s="82">
        <f>SUM(W787)</f>
        <v>15242.8</v>
      </c>
      <c r="X782" s="82">
        <f>(W782/U782)*100</f>
        <v>107.68263477284128</v>
      </c>
      <c r="Y782" s="83">
        <f>(W782/V782)*100</f>
        <v>101.013260525252</v>
      </c>
      <c r="Z782" s="1"/>
    </row>
    <row r="783" spans="1:26" ht="23.25">
      <c r="A783" s="1"/>
      <c r="B783" s="41"/>
      <c r="C783" s="41"/>
      <c r="D783" s="41"/>
      <c r="E783" s="41"/>
      <c r="F783" s="51"/>
      <c r="G783" s="90"/>
      <c r="H783" s="41"/>
      <c r="I783" s="45"/>
      <c r="J783" s="49" t="s">
        <v>46</v>
      </c>
      <c r="K783" s="50"/>
      <c r="L783" s="43"/>
      <c r="M783" s="71"/>
      <c r="N783" s="72"/>
      <c r="O783" s="73"/>
      <c r="P783" s="71"/>
      <c r="Q783" s="79"/>
      <c r="R783" s="80"/>
      <c r="S783" s="79"/>
      <c r="T783" s="81"/>
      <c r="U783" s="82"/>
      <c r="V783" s="83"/>
      <c r="W783" s="84"/>
      <c r="X783" s="82"/>
      <c r="Y783" s="83"/>
      <c r="Z783" s="1"/>
    </row>
    <row r="784" spans="1:26" ht="23.25">
      <c r="A784" s="1"/>
      <c r="B784" s="41"/>
      <c r="C784" s="41"/>
      <c r="D784" s="41"/>
      <c r="E784" s="41"/>
      <c r="F784" s="51"/>
      <c r="G784" s="90"/>
      <c r="H784" s="41"/>
      <c r="I784" s="45"/>
      <c r="J784" s="49"/>
      <c r="K784" s="50"/>
      <c r="L784" s="43"/>
      <c r="M784" s="71"/>
      <c r="N784" s="72"/>
      <c r="O784" s="73"/>
      <c r="P784" s="71"/>
      <c r="Q784" s="79"/>
      <c r="R784" s="80"/>
      <c r="S784" s="79"/>
      <c r="T784" s="81"/>
      <c r="U784" s="82"/>
      <c r="V784" s="83"/>
      <c r="W784" s="84"/>
      <c r="X784" s="82"/>
      <c r="Y784" s="83"/>
      <c r="Z784" s="1"/>
    </row>
    <row r="785" spans="1:26" ht="23.25">
      <c r="A785" s="1"/>
      <c r="B785" s="41"/>
      <c r="C785" s="41"/>
      <c r="D785" s="41"/>
      <c r="E785" s="41"/>
      <c r="F785" s="51"/>
      <c r="G785" s="90"/>
      <c r="H785" s="41" t="s">
        <v>184</v>
      </c>
      <c r="I785" s="45"/>
      <c r="J785" s="49" t="s">
        <v>185</v>
      </c>
      <c r="K785" s="50"/>
      <c r="L785" s="43"/>
      <c r="M785" s="71"/>
      <c r="N785" s="72"/>
      <c r="O785" s="73"/>
      <c r="P785" s="71"/>
      <c r="Q785" s="79"/>
      <c r="R785" s="80"/>
      <c r="S785" s="79"/>
      <c r="T785" s="81"/>
      <c r="U785" s="82"/>
      <c r="V785" s="83"/>
      <c r="W785" s="84"/>
      <c r="X785" s="82"/>
      <c r="Y785" s="83"/>
      <c r="Z785" s="1"/>
    </row>
    <row r="786" spans="1:26" ht="23.25">
      <c r="A786" s="1"/>
      <c r="B786" s="41"/>
      <c r="C786" s="41"/>
      <c r="D786" s="41"/>
      <c r="E786" s="41"/>
      <c r="F786" s="51"/>
      <c r="G786" s="90"/>
      <c r="H786" s="41"/>
      <c r="I786" s="45"/>
      <c r="J786" s="49" t="s">
        <v>186</v>
      </c>
      <c r="K786" s="50"/>
      <c r="L786" s="43"/>
      <c r="M786" s="71"/>
      <c r="N786" s="72"/>
      <c r="O786" s="73"/>
      <c r="P786" s="71"/>
      <c r="Q786" s="79"/>
      <c r="R786" s="80"/>
      <c r="S786" s="79"/>
      <c r="T786" s="81"/>
      <c r="U786" s="82">
        <f>SUM(U787:U788)</f>
        <v>14155.3</v>
      </c>
      <c r="V786" s="83">
        <f>SUM(V787:V788)</f>
        <v>15089.9</v>
      </c>
      <c r="W786" s="84">
        <f>SUM(W787:W788)</f>
        <v>15242.8</v>
      </c>
      <c r="X786" s="82">
        <f>(W786/U786)*100</f>
        <v>107.68263477284128</v>
      </c>
      <c r="Y786" s="83">
        <f>(W786/V786)*100</f>
        <v>101.013260525252</v>
      </c>
      <c r="Z786" s="1"/>
    </row>
    <row r="787" spans="1:26" ht="23.25">
      <c r="A787" s="1"/>
      <c r="B787" s="41"/>
      <c r="C787" s="41"/>
      <c r="D787" s="41"/>
      <c r="E787" s="41"/>
      <c r="F787" s="51"/>
      <c r="G787" s="90"/>
      <c r="H787" s="41"/>
      <c r="I787" s="45"/>
      <c r="J787" s="49" t="s">
        <v>45</v>
      </c>
      <c r="K787" s="50"/>
      <c r="L787" s="43"/>
      <c r="M787" s="71"/>
      <c r="N787" s="72"/>
      <c r="O787" s="73"/>
      <c r="P787" s="71"/>
      <c r="Q787" s="79"/>
      <c r="R787" s="80"/>
      <c r="S787" s="79"/>
      <c r="T787" s="81"/>
      <c r="U787" s="82">
        <v>14155.3</v>
      </c>
      <c r="V787" s="83">
        <v>15089.9</v>
      </c>
      <c r="W787" s="84">
        <v>15242.8</v>
      </c>
      <c r="X787" s="82">
        <f>(W787/U787)*100</f>
        <v>107.68263477284128</v>
      </c>
      <c r="Y787" s="83">
        <f>(W787/V787)*100</f>
        <v>101.013260525252</v>
      </c>
      <c r="Z787" s="1"/>
    </row>
    <row r="788" spans="1:26" ht="23.25">
      <c r="A788" s="1"/>
      <c r="B788" s="41"/>
      <c r="C788" s="41"/>
      <c r="D788" s="41"/>
      <c r="E788" s="41"/>
      <c r="F788" s="51"/>
      <c r="G788" s="90"/>
      <c r="H788" s="41"/>
      <c r="I788" s="45"/>
      <c r="J788" s="49" t="s">
        <v>46</v>
      </c>
      <c r="K788" s="50"/>
      <c r="L788" s="43"/>
      <c r="M788" s="71"/>
      <c r="N788" s="72"/>
      <c r="O788" s="73"/>
      <c r="P788" s="71"/>
      <c r="Q788" s="79"/>
      <c r="R788" s="80"/>
      <c r="S788" s="79"/>
      <c r="T788" s="81"/>
      <c r="U788" s="82"/>
      <c r="V788" s="83"/>
      <c r="W788" s="84"/>
      <c r="X788" s="82"/>
      <c r="Y788" s="83"/>
      <c r="Z788" s="1"/>
    </row>
    <row r="789" spans="1:26" ht="23.25">
      <c r="A789" s="1"/>
      <c r="B789" s="41"/>
      <c r="C789" s="41"/>
      <c r="D789" s="41"/>
      <c r="E789" s="41"/>
      <c r="F789" s="51"/>
      <c r="G789" s="90"/>
      <c r="H789" s="41" t="s">
        <v>201</v>
      </c>
      <c r="I789" s="45"/>
      <c r="J789" s="49" t="s">
        <v>202</v>
      </c>
      <c r="K789" s="50"/>
      <c r="L789" s="43"/>
      <c r="M789" s="71"/>
      <c r="N789" s="72"/>
      <c r="O789" s="73"/>
      <c r="P789" s="71"/>
      <c r="Q789" s="79"/>
      <c r="R789" s="80"/>
      <c r="S789" s="79"/>
      <c r="T789" s="81"/>
      <c r="U789" s="82">
        <f>SUM(U790:U791)</f>
        <v>0</v>
      </c>
      <c r="V789" s="83">
        <f>SUM(V790:V791)</f>
        <v>3724.4</v>
      </c>
      <c r="W789" s="84">
        <f>SUM(W790:W791)</f>
        <v>3412.5</v>
      </c>
      <c r="X789" s="82"/>
      <c r="Y789" s="83">
        <f>(W789/V789)*100</f>
        <v>91.62549672430458</v>
      </c>
      <c r="Z789" s="1"/>
    </row>
    <row r="790" spans="1:26" ht="23.25">
      <c r="A790" s="1"/>
      <c r="B790" s="41"/>
      <c r="C790" s="41"/>
      <c r="D790" s="41"/>
      <c r="E790" s="41"/>
      <c r="F790" s="51"/>
      <c r="G790" s="90"/>
      <c r="H790" s="41"/>
      <c r="I790" s="45"/>
      <c r="J790" s="49" t="s">
        <v>45</v>
      </c>
      <c r="K790" s="50"/>
      <c r="L790" s="43"/>
      <c r="M790" s="71"/>
      <c r="N790" s="72"/>
      <c r="O790" s="73"/>
      <c r="P790" s="71"/>
      <c r="Q790" s="79"/>
      <c r="R790" s="80"/>
      <c r="S790" s="79"/>
      <c r="T790" s="81"/>
      <c r="U790" s="82"/>
      <c r="V790" s="83">
        <v>3724.4</v>
      </c>
      <c r="W790" s="84">
        <v>3412.5</v>
      </c>
      <c r="X790" s="82"/>
      <c r="Y790" s="83">
        <f>(W790/V790)*100</f>
        <v>91.62549672430458</v>
      </c>
      <c r="Z790" s="1"/>
    </row>
    <row r="791" spans="1:26" ht="23.25">
      <c r="A791" s="1"/>
      <c r="B791" s="41"/>
      <c r="C791" s="41"/>
      <c r="D791" s="41"/>
      <c r="E791" s="41"/>
      <c r="F791" s="51"/>
      <c r="G791" s="90"/>
      <c r="H791" s="41"/>
      <c r="I791" s="45"/>
      <c r="J791" s="49" t="s">
        <v>46</v>
      </c>
      <c r="K791" s="50"/>
      <c r="L791" s="43"/>
      <c r="M791" s="71"/>
      <c r="N791" s="72"/>
      <c r="O791" s="73"/>
      <c r="P791" s="71"/>
      <c r="Q791" s="79"/>
      <c r="R791" s="80"/>
      <c r="S791" s="79"/>
      <c r="T791" s="81"/>
      <c r="U791" s="82"/>
      <c r="V791" s="83"/>
      <c r="W791" s="84"/>
      <c r="X791" s="82"/>
      <c r="Y791" s="83"/>
      <c r="Z791" s="1"/>
    </row>
    <row r="792" spans="1:26" ht="23.25">
      <c r="A792" s="1"/>
      <c r="B792" s="41"/>
      <c r="C792" s="41"/>
      <c r="D792" s="41"/>
      <c r="E792" s="41"/>
      <c r="F792" s="51"/>
      <c r="G792" s="90"/>
      <c r="H792" s="41" t="s">
        <v>203</v>
      </c>
      <c r="I792" s="45"/>
      <c r="J792" s="49" t="s">
        <v>204</v>
      </c>
      <c r="K792" s="50"/>
      <c r="L792" s="43"/>
      <c r="M792" s="71"/>
      <c r="N792" s="72"/>
      <c r="O792" s="73"/>
      <c r="P792" s="71"/>
      <c r="Q792" s="79"/>
      <c r="R792" s="80"/>
      <c r="S792" s="79"/>
      <c r="T792" s="81"/>
      <c r="U792" s="82">
        <f>SUM(U793:U794)</f>
        <v>0</v>
      </c>
      <c r="V792" s="83">
        <f>SUM(V793:V794)</f>
        <v>2361.3</v>
      </c>
      <c r="W792" s="84">
        <f>SUM(W793:W794)</f>
        <v>2359.2</v>
      </c>
      <c r="X792" s="82"/>
      <c r="Y792" s="83">
        <f>(W792/V792)*100</f>
        <v>99.91106593825434</v>
      </c>
      <c r="Z792" s="1"/>
    </row>
    <row r="793" spans="1:26" ht="23.25">
      <c r="A793" s="1"/>
      <c r="B793" s="41"/>
      <c r="C793" s="41"/>
      <c r="D793" s="41"/>
      <c r="E793" s="41"/>
      <c r="F793" s="51"/>
      <c r="G793" s="90"/>
      <c r="H793" s="41"/>
      <c r="I793" s="45"/>
      <c r="J793" s="49" t="s">
        <v>45</v>
      </c>
      <c r="K793" s="50"/>
      <c r="L793" s="43"/>
      <c r="M793" s="71"/>
      <c r="N793" s="72"/>
      <c r="O793" s="73"/>
      <c r="P793" s="71"/>
      <c r="Q793" s="79"/>
      <c r="R793" s="80"/>
      <c r="S793" s="79"/>
      <c r="T793" s="81"/>
      <c r="U793" s="82"/>
      <c r="V793" s="83">
        <v>2361.3</v>
      </c>
      <c r="W793" s="84">
        <v>2359.2</v>
      </c>
      <c r="X793" s="82"/>
      <c r="Y793" s="83">
        <f>(W793/V793)*100</f>
        <v>99.91106593825434</v>
      </c>
      <c r="Z793" s="1"/>
    </row>
    <row r="794" spans="1:26" ht="23.25">
      <c r="A794" s="1"/>
      <c r="B794" s="41"/>
      <c r="C794" s="41"/>
      <c r="D794" s="41"/>
      <c r="E794" s="41"/>
      <c r="F794" s="51"/>
      <c r="G794" s="90"/>
      <c r="H794" s="41"/>
      <c r="I794" s="45"/>
      <c r="J794" s="49" t="s">
        <v>46</v>
      </c>
      <c r="K794" s="50"/>
      <c r="L794" s="43"/>
      <c r="M794" s="71"/>
      <c r="N794" s="72"/>
      <c r="O794" s="73"/>
      <c r="P794" s="71"/>
      <c r="Q794" s="79"/>
      <c r="R794" s="80"/>
      <c r="S794" s="79"/>
      <c r="T794" s="81"/>
      <c r="U794" s="82"/>
      <c r="V794" s="83"/>
      <c r="W794" s="84"/>
      <c r="X794" s="82"/>
      <c r="Y794" s="83"/>
      <c r="Z794" s="1"/>
    </row>
    <row r="795" spans="1:26" ht="23.25">
      <c r="A795" s="1"/>
      <c r="B795" s="41"/>
      <c r="C795" s="41"/>
      <c r="D795" s="41"/>
      <c r="E795" s="41"/>
      <c r="F795" s="51"/>
      <c r="G795" s="90"/>
      <c r="H795" s="41"/>
      <c r="I795" s="45"/>
      <c r="J795" s="49"/>
      <c r="K795" s="50"/>
      <c r="L795" s="43"/>
      <c r="M795" s="71"/>
      <c r="N795" s="72"/>
      <c r="O795" s="73"/>
      <c r="P795" s="71"/>
      <c r="Q795" s="79"/>
      <c r="R795" s="80"/>
      <c r="S795" s="79"/>
      <c r="T795" s="81"/>
      <c r="U795" s="82"/>
      <c r="V795" s="83"/>
      <c r="W795" s="84"/>
      <c r="X795" s="82"/>
      <c r="Y795" s="83"/>
      <c r="Z795" s="1"/>
    </row>
    <row r="796" spans="1:26" ht="23.25">
      <c r="A796" s="1"/>
      <c r="B796" s="41"/>
      <c r="C796" s="41"/>
      <c r="D796" s="41"/>
      <c r="E796" s="41"/>
      <c r="F796" s="51" t="s">
        <v>182</v>
      </c>
      <c r="G796" s="90"/>
      <c r="H796" s="41"/>
      <c r="I796" s="45"/>
      <c r="J796" s="49" t="s">
        <v>280</v>
      </c>
      <c r="K796" s="50"/>
      <c r="L796" s="43"/>
      <c r="M796" s="71"/>
      <c r="N796" s="72"/>
      <c r="O796" s="73"/>
      <c r="P796" s="71"/>
      <c r="Q796" s="79"/>
      <c r="R796" s="80"/>
      <c r="S796" s="79"/>
      <c r="T796" s="81"/>
      <c r="U796" s="82">
        <f>SUM(U797:U798)</f>
        <v>8122.9</v>
      </c>
      <c r="V796" s="83">
        <f>SUM(V797:V798)</f>
        <v>10103</v>
      </c>
      <c r="W796" s="84">
        <f>SUM(W797:W798)</f>
        <v>8308.4</v>
      </c>
      <c r="X796" s="82">
        <f>(W796/U796)*100</f>
        <v>102.28366716320525</v>
      </c>
      <c r="Y796" s="83">
        <f>(W796/V796)*100</f>
        <v>82.23695931901415</v>
      </c>
      <c r="Z796" s="1"/>
    </row>
    <row r="797" spans="1:26" ht="23.25">
      <c r="A797" s="1"/>
      <c r="B797" s="41"/>
      <c r="C797" s="41"/>
      <c r="D797" s="41"/>
      <c r="E797" s="41"/>
      <c r="F797" s="51"/>
      <c r="G797" s="90"/>
      <c r="H797" s="41"/>
      <c r="I797" s="45"/>
      <c r="J797" s="49" t="s">
        <v>45</v>
      </c>
      <c r="K797" s="50"/>
      <c r="L797" s="43"/>
      <c r="M797" s="71"/>
      <c r="N797" s="72"/>
      <c r="O797" s="73"/>
      <c r="P797" s="71"/>
      <c r="Q797" s="79"/>
      <c r="R797" s="80"/>
      <c r="S797" s="79"/>
      <c r="T797" s="81"/>
      <c r="U797" s="82">
        <f aca="true" t="shared" si="10" ref="U797:W798">SUM(U801)</f>
        <v>0</v>
      </c>
      <c r="V797" s="83">
        <f t="shared" si="10"/>
        <v>0</v>
      </c>
      <c r="W797" s="84">
        <f t="shared" si="10"/>
        <v>0</v>
      </c>
      <c r="X797" s="82"/>
      <c r="Y797" s="83"/>
      <c r="Z797" s="1"/>
    </row>
    <row r="798" spans="1:26" ht="23.25">
      <c r="A798" s="1"/>
      <c r="B798" s="41"/>
      <c r="C798" s="41"/>
      <c r="D798" s="41"/>
      <c r="E798" s="41"/>
      <c r="F798" s="51"/>
      <c r="G798" s="90"/>
      <c r="H798" s="41"/>
      <c r="I798" s="45"/>
      <c r="J798" s="49" t="s">
        <v>46</v>
      </c>
      <c r="K798" s="50"/>
      <c r="L798" s="43"/>
      <c r="M798" s="71"/>
      <c r="N798" s="72"/>
      <c r="O798" s="73"/>
      <c r="P798" s="71"/>
      <c r="Q798" s="79"/>
      <c r="R798" s="80"/>
      <c r="S798" s="79"/>
      <c r="T798" s="81"/>
      <c r="U798" s="82">
        <f t="shared" si="10"/>
        <v>8122.9</v>
      </c>
      <c r="V798" s="83">
        <f t="shared" si="10"/>
        <v>10103</v>
      </c>
      <c r="W798" s="84">
        <f t="shared" si="10"/>
        <v>8308.4</v>
      </c>
      <c r="X798" s="82">
        <f>(W798/U798)*100</f>
        <v>102.28366716320525</v>
      </c>
      <c r="Y798" s="83">
        <f>(W798/V798)*100</f>
        <v>82.23695931901415</v>
      </c>
      <c r="Z798" s="1"/>
    </row>
    <row r="799" spans="1:26" ht="23.25">
      <c r="A799" s="1"/>
      <c r="B799" s="41"/>
      <c r="C799" s="41"/>
      <c r="D799" s="41"/>
      <c r="E799" s="41"/>
      <c r="F799" s="51"/>
      <c r="G799" s="90"/>
      <c r="H799" s="41"/>
      <c r="I799" s="45"/>
      <c r="J799" s="49"/>
      <c r="K799" s="50"/>
      <c r="L799" s="43"/>
      <c r="M799" s="71"/>
      <c r="N799" s="72"/>
      <c r="O799" s="73"/>
      <c r="P799" s="71"/>
      <c r="Q799" s="79"/>
      <c r="R799" s="80"/>
      <c r="S799" s="79"/>
      <c r="T799" s="81"/>
      <c r="U799" s="82"/>
      <c r="V799" s="83"/>
      <c r="W799" s="84"/>
      <c r="X799" s="82"/>
      <c r="Y799" s="83"/>
      <c r="Z799" s="1"/>
    </row>
    <row r="800" spans="1:26" ht="23.25">
      <c r="A800" s="1"/>
      <c r="B800" s="41"/>
      <c r="C800" s="41"/>
      <c r="D800" s="41"/>
      <c r="E800" s="41"/>
      <c r="F800" s="51"/>
      <c r="G800" s="90" t="s">
        <v>58</v>
      </c>
      <c r="H800" s="41"/>
      <c r="I800" s="45"/>
      <c r="J800" s="49" t="s">
        <v>59</v>
      </c>
      <c r="K800" s="50"/>
      <c r="L800" s="43"/>
      <c r="M800" s="71"/>
      <c r="N800" s="72"/>
      <c r="O800" s="73"/>
      <c r="P800" s="71"/>
      <c r="Q800" s="79"/>
      <c r="R800" s="80"/>
      <c r="S800" s="79"/>
      <c r="T800" s="81"/>
      <c r="U800" s="82">
        <f>SUM(U801:U802)</f>
        <v>8122.9</v>
      </c>
      <c r="V800" s="83">
        <f>SUM(V801:V802)</f>
        <v>10103</v>
      </c>
      <c r="W800" s="84">
        <f>SUM(W801:W802)</f>
        <v>8308.4</v>
      </c>
      <c r="X800" s="82">
        <f>(W800/U800)*100</f>
        <v>102.28366716320525</v>
      </c>
      <c r="Y800" s="83">
        <f>(W800/V800)*100</f>
        <v>82.23695931901415</v>
      </c>
      <c r="Z800" s="1"/>
    </row>
    <row r="801" spans="1:26" ht="23.25">
      <c r="A801" s="1"/>
      <c r="B801" s="41"/>
      <c r="C801" s="41"/>
      <c r="D801" s="41"/>
      <c r="E801" s="41"/>
      <c r="F801" s="51"/>
      <c r="G801" s="90"/>
      <c r="H801" s="41"/>
      <c r="I801" s="45"/>
      <c r="J801" s="49" t="s">
        <v>45</v>
      </c>
      <c r="K801" s="50"/>
      <c r="L801" s="43"/>
      <c r="M801" s="71"/>
      <c r="N801" s="72"/>
      <c r="O801" s="73"/>
      <c r="P801" s="71"/>
      <c r="Q801" s="79"/>
      <c r="R801" s="80"/>
      <c r="S801" s="79"/>
      <c r="T801" s="81"/>
      <c r="U801" s="82">
        <f aca="true" t="shared" si="11" ref="U801:W802">SUM(U806)</f>
        <v>0</v>
      </c>
      <c r="V801" s="83">
        <f t="shared" si="11"/>
        <v>0</v>
      </c>
      <c r="W801" s="84">
        <f t="shared" si="11"/>
        <v>0</v>
      </c>
      <c r="X801" s="82"/>
      <c r="Y801" s="83"/>
      <c r="Z801" s="1"/>
    </row>
    <row r="802" spans="1:26" ht="23.25">
      <c r="A802" s="1"/>
      <c r="B802" s="41"/>
      <c r="C802" s="41"/>
      <c r="D802" s="41"/>
      <c r="E802" s="41"/>
      <c r="F802" s="51"/>
      <c r="G802" s="90"/>
      <c r="H802" s="41"/>
      <c r="I802" s="45"/>
      <c r="J802" s="49" t="s">
        <v>46</v>
      </c>
      <c r="K802" s="50"/>
      <c r="L802" s="43"/>
      <c r="M802" s="71"/>
      <c r="N802" s="72"/>
      <c r="O802" s="73"/>
      <c r="P802" s="71"/>
      <c r="Q802" s="79"/>
      <c r="R802" s="80"/>
      <c r="S802" s="79"/>
      <c r="T802" s="81"/>
      <c r="U802" s="82">
        <f t="shared" si="11"/>
        <v>8122.9</v>
      </c>
      <c r="V802" s="83">
        <f t="shared" si="11"/>
        <v>10103</v>
      </c>
      <c r="W802" s="84">
        <f t="shared" si="11"/>
        <v>8308.4</v>
      </c>
      <c r="X802" s="82">
        <f>(W802/U802)*100</f>
        <v>102.28366716320525</v>
      </c>
      <c r="Y802" s="83">
        <f>(W802/V802)*100</f>
        <v>82.23695931901415</v>
      </c>
      <c r="Z802" s="1"/>
    </row>
    <row r="803" spans="1:26" ht="23.25">
      <c r="A803" s="1"/>
      <c r="B803" s="41"/>
      <c r="C803" s="41"/>
      <c r="D803" s="41"/>
      <c r="E803" s="41"/>
      <c r="F803" s="51"/>
      <c r="G803" s="90"/>
      <c r="H803" s="41"/>
      <c r="I803" s="45"/>
      <c r="J803" s="49"/>
      <c r="K803" s="50"/>
      <c r="L803" s="43"/>
      <c r="M803" s="71"/>
      <c r="N803" s="72"/>
      <c r="O803" s="73"/>
      <c r="P803" s="71"/>
      <c r="Q803" s="79"/>
      <c r="R803" s="80"/>
      <c r="S803" s="79"/>
      <c r="T803" s="81"/>
      <c r="U803" s="82"/>
      <c r="V803" s="83"/>
      <c r="W803" s="84"/>
      <c r="X803" s="82"/>
      <c r="Y803" s="83"/>
      <c r="Z803" s="1"/>
    </row>
    <row r="804" spans="1:26" ht="23.25">
      <c r="A804" s="1"/>
      <c r="B804" s="41"/>
      <c r="C804" s="41"/>
      <c r="D804" s="41"/>
      <c r="E804" s="41"/>
      <c r="F804" s="51"/>
      <c r="G804" s="90"/>
      <c r="H804" s="41" t="s">
        <v>281</v>
      </c>
      <c r="I804" s="45"/>
      <c r="J804" s="49" t="s">
        <v>282</v>
      </c>
      <c r="K804" s="50"/>
      <c r="L804" s="43"/>
      <c r="M804" s="71"/>
      <c r="N804" s="72"/>
      <c r="O804" s="73"/>
      <c r="P804" s="71"/>
      <c r="Q804" s="79"/>
      <c r="R804" s="80"/>
      <c r="S804" s="79"/>
      <c r="T804" s="81"/>
      <c r="U804" s="82"/>
      <c r="V804" s="83"/>
      <c r="W804" s="84"/>
      <c r="X804" s="82"/>
      <c r="Y804" s="83"/>
      <c r="Z804" s="1"/>
    </row>
    <row r="805" spans="1:26" ht="23.25">
      <c r="A805" s="1"/>
      <c r="B805" s="41"/>
      <c r="C805" s="41"/>
      <c r="D805" s="41"/>
      <c r="E805" s="41"/>
      <c r="F805" s="51"/>
      <c r="G805" s="90"/>
      <c r="H805" s="41"/>
      <c r="I805" s="45"/>
      <c r="J805" s="49" t="s">
        <v>283</v>
      </c>
      <c r="K805" s="50"/>
      <c r="L805" s="43"/>
      <c r="M805" s="71"/>
      <c r="N805" s="72"/>
      <c r="O805" s="73"/>
      <c r="P805" s="71"/>
      <c r="Q805" s="79"/>
      <c r="R805" s="80"/>
      <c r="S805" s="79"/>
      <c r="T805" s="81"/>
      <c r="U805" s="82">
        <f>SUM(U806:U807)</f>
        <v>8122.9</v>
      </c>
      <c r="V805" s="83">
        <f>SUM(V806:V807)</f>
        <v>10103</v>
      </c>
      <c r="W805" s="84">
        <f>SUM(W806:W807)</f>
        <v>8308.4</v>
      </c>
      <c r="X805" s="82">
        <f>(W805/U805)*100</f>
        <v>102.28366716320525</v>
      </c>
      <c r="Y805" s="83">
        <f>(W805/V805)*100</f>
        <v>82.23695931901415</v>
      </c>
      <c r="Z805" s="1"/>
    </row>
    <row r="806" spans="1:26" ht="23.25">
      <c r="A806" s="1"/>
      <c r="B806" s="41"/>
      <c r="C806" s="41"/>
      <c r="D806" s="41"/>
      <c r="E806" s="41"/>
      <c r="F806" s="51"/>
      <c r="G806" s="90"/>
      <c r="H806" s="41"/>
      <c r="I806" s="45"/>
      <c r="J806" s="49" t="s">
        <v>45</v>
      </c>
      <c r="K806" s="50"/>
      <c r="L806" s="43"/>
      <c r="M806" s="71"/>
      <c r="N806" s="72"/>
      <c r="O806" s="73"/>
      <c r="P806" s="71"/>
      <c r="Q806" s="79"/>
      <c r="R806" s="80"/>
      <c r="S806" s="79"/>
      <c r="T806" s="81"/>
      <c r="U806" s="82"/>
      <c r="V806" s="83"/>
      <c r="W806" s="84"/>
      <c r="X806" s="82"/>
      <c r="Y806" s="83"/>
      <c r="Z806" s="1"/>
    </row>
    <row r="807" spans="1:26" ht="23.25">
      <c r="A807" s="1"/>
      <c r="B807" s="41"/>
      <c r="C807" s="41"/>
      <c r="D807" s="41"/>
      <c r="E807" s="41"/>
      <c r="F807" s="51"/>
      <c r="G807" s="90"/>
      <c r="H807" s="41"/>
      <c r="I807" s="45"/>
      <c r="J807" s="49" t="s">
        <v>46</v>
      </c>
      <c r="K807" s="50"/>
      <c r="L807" s="43"/>
      <c r="M807" s="71"/>
      <c r="N807" s="72"/>
      <c r="O807" s="73"/>
      <c r="P807" s="71"/>
      <c r="Q807" s="79"/>
      <c r="R807" s="80"/>
      <c r="S807" s="79"/>
      <c r="T807" s="81"/>
      <c r="U807" s="82">
        <v>8122.9</v>
      </c>
      <c r="V807" s="83">
        <v>10103</v>
      </c>
      <c r="W807" s="84">
        <v>8308.4</v>
      </c>
      <c r="X807" s="82">
        <f>(W807/U807)*100</f>
        <v>102.28366716320525</v>
      </c>
      <c r="Y807" s="83">
        <f>(W807/V807)*100</f>
        <v>82.23695931901415</v>
      </c>
      <c r="Z807" s="1"/>
    </row>
    <row r="808" spans="1:26" ht="23.25">
      <c r="A808" s="1"/>
      <c r="B808" s="41"/>
      <c r="C808" s="41"/>
      <c r="D808" s="41"/>
      <c r="E808" s="41"/>
      <c r="F808" s="51"/>
      <c r="G808" s="90"/>
      <c r="H808" s="41"/>
      <c r="I808" s="45"/>
      <c r="J808" s="49"/>
      <c r="K808" s="50"/>
      <c r="L808" s="43"/>
      <c r="M808" s="71"/>
      <c r="N808" s="72"/>
      <c r="O808" s="73"/>
      <c r="P808" s="71"/>
      <c r="Q808" s="79"/>
      <c r="R808" s="80"/>
      <c r="S808" s="79"/>
      <c r="T808" s="81"/>
      <c r="U808" s="82"/>
      <c r="V808" s="83"/>
      <c r="W808" s="84"/>
      <c r="X808" s="82"/>
      <c r="Y808" s="83"/>
      <c r="Z808" s="1"/>
    </row>
    <row r="809" spans="1:26" ht="23.25">
      <c r="A809" s="1"/>
      <c r="B809" s="41"/>
      <c r="C809" s="41"/>
      <c r="D809" s="41"/>
      <c r="E809" s="41"/>
      <c r="F809" s="51"/>
      <c r="G809" s="90"/>
      <c r="H809" s="41"/>
      <c r="I809" s="45"/>
      <c r="J809" s="49"/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/>
      <c r="V809" s="83"/>
      <c r="W809" s="84"/>
      <c r="X809" s="82"/>
      <c r="Y809" s="83"/>
      <c r="Z809" s="1"/>
    </row>
    <row r="810" spans="1:26" ht="23.25">
      <c r="A810" s="1"/>
      <c r="B810" s="52"/>
      <c r="C810" s="52"/>
      <c r="D810" s="52"/>
      <c r="E810" s="52"/>
      <c r="F810" s="91"/>
      <c r="G810" s="92"/>
      <c r="H810" s="52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346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30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28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33</v>
      </c>
      <c r="O814" s="63"/>
      <c r="P814" s="63"/>
      <c r="Q814" s="63"/>
      <c r="R814" s="64"/>
      <c r="S814" s="8" t="s">
        <v>21</v>
      </c>
      <c r="T814" s="8"/>
      <c r="U814" s="14" t="s">
        <v>2</v>
      </c>
      <c r="V814" s="15"/>
      <c r="W814" s="15"/>
      <c r="X814" s="15"/>
      <c r="Y814" s="16"/>
      <c r="Z814" s="1"/>
    </row>
    <row r="815" spans="1:26" ht="23.25">
      <c r="A815" s="1"/>
      <c r="B815" s="20" t="s">
        <v>29</v>
      </c>
      <c r="C815" s="21"/>
      <c r="D815" s="21"/>
      <c r="E815" s="21"/>
      <c r="F815" s="21"/>
      <c r="G815" s="21"/>
      <c r="H815" s="62"/>
      <c r="I815" s="1"/>
      <c r="J815" s="2" t="s">
        <v>4</v>
      </c>
      <c r="K815" s="18"/>
      <c r="L815" s="23" t="s">
        <v>22</v>
      </c>
      <c r="M815" s="23" t="s">
        <v>31</v>
      </c>
      <c r="N815" s="65"/>
      <c r="O815" s="17"/>
      <c r="P815" s="66"/>
      <c r="Q815" s="23" t="s">
        <v>3</v>
      </c>
      <c r="R815" s="16"/>
      <c r="S815" s="15" t="s">
        <v>23</v>
      </c>
      <c r="T815" s="15"/>
      <c r="U815" s="20" t="s">
        <v>20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24</v>
      </c>
      <c r="M816" s="31" t="s">
        <v>24</v>
      </c>
      <c r="N816" s="29" t="s">
        <v>6</v>
      </c>
      <c r="O816" s="68" t="s">
        <v>7</v>
      </c>
      <c r="P816" s="29" t="s">
        <v>8</v>
      </c>
      <c r="Q816" s="20" t="s">
        <v>41</v>
      </c>
      <c r="R816" s="22"/>
      <c r="S816" s="27" t="s">
        <v>25</v>
      </c>
      <c r="T816" s="15"/>
      <c r="U816" s="24"/>
      <c r="V816" s="25"/>
      <c r="W816" s="1"/>
      <c r="X816" s="14" t="s">
        <v>3</v>
      </c>
      <c r="Y816" s="16"/>
      <c r="Z816" s="1"/>
    </row>
    <row r="817" spans="1:26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8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26</v>
      </c>
      <c r="M817" s="29" t="s">
        <v>32</v>
      </c>
      <c r="N817" s="29"/>
      <c r="O817" s="29"/>
      <c r="P817" s="29"/>
      <c r="Q817" s="26" t="s">
        <v>34</v>
      </c>
      <c r="R817" s="30" t="s">
        <v>34</v>
      </c>
      <c r="S817" s="106" t="s">
        <v>37</v>
      </c>
      <c r="T817" s="108" t="s">
        <v>38</v>
      </c>
      <c r="U817" s="31" t="s">
        <v>6</v>
      </c>
      <c r="V817" s="29" t="s">
        <v>9</v>
      </c>
      <c r="W817" s="26" t="s">
        <v>10</v>
      </c>
      <c r="X817" s="14" t="s">
        <v>11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35</v>
      </c>
      <c r="R818" s="38" t="s">
        <v>36</v>
      </c>
      <c r="S818" s="107"/>
      <c r="T818" s="109"/>
      <c r="U818" s="32"/>
      <c r="V818" s="33"/>
      <c r="W818" s="34"/>
      <c r="X818" s="39" t="s">
        <v>39</v>
      </c>
      <c r="Y818" s="40" t="s">
        <v>40</v>
      </c>
      <c r="Z818" s="1"/>
    </row>
    <row r="819" spans="1:26" ht="23.25">
      <c r="A819" s="1"/>
      <c r="B819" s="41"/>
      <c r="C819" s="41"/>
      <c r="D819" s="41"/>
      <c r="E819" s="41"/>
      <c r="F819" s="51"/>
      <c r="G819" s="90"/>
      <c r="H819" s="41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1" t="s">
        <v>205</v>
      </c>
      <c r="C820" s="41"/>
      <c r="D820" s="41" t="s">
        <v>47</v>
      </c>
      <c r="E820" s="41"/>
      <c r="F820" s="51" t="s">
        <v>284</v>
      </c>
      <c r="G820" s="90"/>
      <c r="H820" s="41"/>
      <c r="I820" s="45"/>
      <c r="J820" s="49" t="s">
        <v>285</v>
      </c>
      <c r="K820" s="50"/>
      <c r="L820" s="43"/>
      <c r="M820" s="71"/>
      <c r="N820" s="72"/>
      <c r="O820" s="73"/>
      <c r="P820" s="71"/>
      <c r="Q820" s="79"/>
      <c r="R820" s="80"/>
      <c r="S820" s="79"/>
      <c r="T820" s="81"/>
      <c r="U820" s="82"/>
      <c r="V820" s="83"/>
      <c r="W820" s="84"/>
      <c r="X820" s="82"/>
      <c r="Y820" s="83"/>
      <c r="Z820" s="1"/>
    </row>
    <row r="821" spans="1:26" ht="23.25">
      <c r="A821" s="1"/>
      <c r="B821" s="41"/>
      <c r="C821" s="41"/>
      <c r="D821" s="41"/>
      <c r="E821" s="41"/>
      <c r="F821" s="51"/>
      <c r="G821" s="90"/>
      <c r="H821" s="41"/>
      <c r="I821" s="45"/>
      <c r="J821" s="49" t="s">
        <v>286</v>
      </c>
      <c r="K821" s="50"/>
      <c r="L821" s="43"/>
      <c r="M821" s="71"/>
      <c r="N821" s="72"/>
      <c r="O821" s="73"/>
      <c r="P821" s="71"/>
      <c r="Q821" s="79"/>
      <c r="R821" s="80"/>
      <c r="S821" s="79"/>
      <c r="T821" s="81"/>
      <c r="U821" s="82">
        <f>SUM(U822:U823)</f>
        <v>61624.1</v>
      </c>
      <c r="V821" s="82">
        <f>SUM(V822:V823)</f>
        <v>69039.4</v>
      </c>
      <c r="W821" s="82">
        <f>SUM(W822:W823)</f>
        <v>66571.9</v>
      </c>
      <c r="X821" s="82">
        <f>(W821/U821)*100</f>
        <v>108.0290016405919</v>
      </c>
      <c r="Y821" s="83">
        <f>(W821/V821)*100</f>
        <v>96.42595387561306</v>
      </c>
      <c r="Z821" s="1"/>
    </row>
    <row r="822" spans="1:26" ht="23.25">
      <c r="A822" s="1"/>
      <c r="B822" s="41"/>
      <c r="C822" s="41"/>
      <c r="D822" s="41"/>
      <c r="E822" s="41"/>
      <c r="F822" s="51"/>
      <c r="G822" s="90"/>
      <c r="H822" s="41"/>
      <c r="I822" s="45"/>
      <c r="J822" s="49" t="s">
        <v>45</v>
      </c>
      <c r="K822" s="50"/>
      <c r="L822" s="43"/>
      <c r="M822" s="71"/>
      <c r="N822" s="72"/>
      <c r="O822" s="73"/>
      <c r="P822" s="71"/>
      <c r="Q822" s="79"/>
      <c r="R822" s="80"/>
      <c r="S822" s="79"/>
      <c r="T822" s="81"/>
      <c r="U822" s="82">
        <f aca="true" t="shared" si="12" ref="U822:W823">SUM(U841+U827)</f>
        <v>60809.1</v>
      </c>
      <c r="V822" s="82">
        <f t="shared" si="12"/>
        <v>68224.4</v>
      </c>
      <c r="W822" s="82">
        <f t="shared" si="12"/>
        <v>66346.9</v>
      </c>
      <c r="X822" s="82">
        <f>(W822/U822)*100</f>
        <v>109.10686065079074</v>
      </c>
      <c r="Y822" s="83">
        <f>(W822/V822)*100</f>
        <v>97.24805201658057</v>
      </c>
      <c r="Z822" s="1"/>
    </row>
    <row r="823" spans="1:26" ht="23.25">
      <c r="A823" s="1"/>
      <c r="B823" s="41"/>
      <c r="C823" s="41"/>
      <c r="D823" s="41"/>
      <c r="E823" s="41"/>
      <c r="F823" s="51"/>
      <c r="G823" s="90"/>
      <c r="H823" s="41"/>
      <c r="I823" s="45"/>
      <c r="J823" s="49" t="s">
        <v>46</v>
      </c>
      <c r="K823" s="50"/>
      <c r="L823" s="43"/>
      <c r="M823" s="71"/>
      <c r="N823" s="72"/>
      <c r="O823" s="73"/>
      <c r="P823" s="71"/>
      <c r="Q823" s="79"/>
      <c r="R823" s="80"/>
      <c r="S823" s="79"/>
      <c r="T823" s="81"/>
      <c r="U823" s="82">
        <f t="shared" si="12"/>
        <v>815</v>
      </c>
      <c r="V823" s="82">
        <f t="shared" si="12"/>
        <v>815</v>
      </c>
      <c r="W823" s="82">
        <f t="shared" si="12"/>
        <v>225</v>
      </c>
      <c r="X823" s="82">
        <f>(W823/U823)*100</f>
        <v>27.607361963190186</v>
      </c>
      <c r="Y823" s="83">
        <f>(W823/V823)*100</f>
        <v>27.607361963190186</v>
      </c>
      <c r="Z823" s="1"/>
    </row>
    <row r="824" spans="1:26" ht="23.25">
      <c r="A824" s="1"/>
      <c r="B824" s="41"/>
      <c r="C824" s="41"/>
      <c r="D824" s="41"/>
      <c r="E824" s="41"/>
      <c r="F824" s="51"/>
      <c r="G824" s="90"/>
      <c r="H824" s="41"/>
      <c r="I824" s="45"/>
      <c r="J824" s="49"/>
      <c r="K824" s="50"/>
      <c r="L824" s="43"/>
      <c r="M824" s="71"/>
      <c r="N824" s="72"/>
      <c r="O824" s="73"/>
      <c r="P824" s="71"/>
      <c r="Q824" s="79"/>
      <c r="R824" s="80"/>
      <c r="S824" s="79"/>
      <c r="T824" s="81"/>
      <c r="U824" s="82"/>
      <c r="V824" s="83"/>
      <c r="W824" s="84"/>
      <c r="X824" s="82"/>
      <c r="Y824" s="83"/>
      <c r="Z824" s="1"/>
    </row>
    <row r="825" spans="1:26" ht="23.25">
      <c r="A825" s="1"/>
      <c r="B825" s="41"/>
      <c r="C825" s="41"/>
      <c r="D825" s="41"/>
      <c r="E825" s="41"/>
      <c r="F825" s="51"/>
      <c r="G825" s="90" t="s">
        <v>224</v>
      </c>
      <c r="H825" s="41"/>
      <c r="I825" s="45"/>
      <c r="J825" s="49" t="s">
        <v>287</v>
      </c>
      <c r="K825" s="50"/>
      <c r="L825" s="43"/>
      <c r="M825" s="71"/>
      <c r="N825" s="72"/>
      <c r="O825" s="73"/>
      <c r="P825" s="71"/>
      <c r="Q825" s="79"/>
      <c r="R825" s="80"/>
      <c r="S825" s="79"/>
      <c r="T825" s="81"/>
      <c r="U825" s="82"/>
      <c r="V825" s="83"/>
      <c r="W825" s="84"/>
      <c r="X825" s="82"/>
      <c r="Y825" s="83"/>
      <c r="Z825" s="1"/>
    </row>
    <row r="826" spans="1:26" ht="23.25">
      <c r="A826" s="1"/>
      <c r="B826" s="41"/>
      <c r="C826" s="41"/>
      <c r="D826" s="41"/>
      <c r="E826" s="41"/>
      <c r="F826" s="51"/>
      <c r="G826" s="90"/>
      <c r="H826" s="41"/>
      <c r="I826" s="45"/>
      <c r="J826" s="49" t="s">
        <v>226</v>
      </c>
      <c r="K826" s="50"/>
      <c r="L826" s="43"/>
      <c r="M826" s="71"/>
      <c r="N826" s="72"/>
      <c r="O826" s="73"/>
      <c r="P826" s="71"/>
      <c r="Q826" s="79"/>
      <c r="R826" s="80"/>
      <c r="S826" s="79"/>
      <c r="T826" s="81"/>
      <c r="U826" s="82">
        <f>SUM(U827:U828)</f>
        <v>33763.7</v>
      </c>
      <c r="V826" s="83">
        <f>SUM(V827:V828)</f>
        <v>34763.7</v>
      </c>
      <c r="W826" s="84">
        <f>SUM(W827:W828)</f>
        <v>32509.6</v>
      </c>
      <c r="X826" s="82">
        <f>(W826/U826)*100</f>
        <v>96.28565589671749</v>
      </c>
      <c r="Y826" s="83">
        <f>(W826/V826)*100</f>
        <v>93.51593760157866</v>
      </c>
      <c r="Z826" s="1"/>
    </row>
    <row r="827" spans="1:26" ht="23.25">
      <c r="A827" s="1"/>
      <c r="B827" s="41"/>
      <c r="C827" s="41"/>
      <c r="D827" s="41"/>
      <c r="E827" s="41"/>
      <c r="F827" s="51"/>
      <c r="G827" s="90"/>
      <c r="H827" s="41"/>
      <c r="I827" s="45"/>
      <c r="J827" s="49" t="s">
        <v>45</v>
      </c>
      <c r="K827" s="50"/>
      <c r="L827" s="43"/>
      <c r="M827" s="71"/>
      <c r="N827" s="72"/>
      <c r="O827" s="73"/>
      <c r="P827" s="71"/>
      <c r="Q827" s="79"/>
      <c r="R827" s="80"/>
      <c r="S827" s="79"/>
      <c r="T827" s="81"/>
      <c r="U827" s="82">
        <f aca="true" t="shared" si="13" ref="U827:W828">SUM(U832)</f>
        <v>32948.7</v>
      </c>
      <c r="V827" s="83">
        <f t="shared" si="13"/>
        <v>33948.7</v>
      </c>
      <c r="W827" s="84">
        <f t="shared" si="13"/>
        <v>32284.6</v>
      </c>
      <c r="X827" s="82">
        <f>(W827/U827)*100</f>
        <v>97.98444248179746</v>
      </c>
      <c r="Y827" s="83">
        <f>(W827/V827)*100</f>
        <v>95.09819227245815</v>
      </c>
      <c r="Z827" s="1"/>
    </row>
    <row r="828" spans="1:26" ht="23.25">
      <c r="A828" s="1"/>
      <c r="B828" s="41"/>
      <c r="C828" s="41"/>
      <c r="D828" s="41"/>
      <c r="E828" s="41"/>
      <c r="F828" s="51"/>
      <c r="G828" s="90"/>
      <c r="H828" s="41"/>
      <c r="I828" s="45"/>
      <c r="J828" s="49" t="s">
        <v>46</v>
      </c>
      <c r="K828" s="50"/>
      <c r="L828" s="43"/>
      <c r="M828" s="71"/>
      <c r="N828" s="72"/>
      <c r="O828" s="73"/>
      <c r="P828" s="71"/>
      <c r="Q828" s="79"/>
      <c r="R828" s="80"/>
      <c r="S828" s="79"/>
      <c r="T828" s="81"/>
      <c r="U828" s="82">
        <f t="shared" si="13"/>
        <v>815</v>
      </c>
      <c r="V828" s="83">
        <f t="shared" si="13"/>
        <v>815</v>
      </c>
      <c r="W828" s="84">
        <f t="shared" si="13"/>
        <v>225</v>
      </c>
      <c r="X828" s="82">
        <f>(W828/U828)*100</f>
        <v>27.607361963190186</v>
      </c>
      <c r="Y828" s="83">
        <f>(W828/V828)*100</f>
        <v>27.607361963190186</v>
      </c>
      <c r="Z828" s="1"/>
    </row>
    <row r="829" spans="1:26" ht="23.25">
      <c r="A829" s="1"/>
      <c r="B829" s="41"/>
      <c r="C829" s="41"/>
      <c r="D829" s="41"/>
      <c r="E829" s="41"/>
      <c r="F829" s="51"/>
      <c r="G829" s="90"/>
      <c r="H829" s="41"/>
      <c r="I829" s="45"/>
      <c r="J829" s="49"/>
      <c r="K829" s="50"/>
      <c r="L829" s="43"/>
      <c r="M829" s="71"/>
      <c r="N829" s="72"/>
      <c r="O829" s="73"/>
      <c r="P829" s="71"/>
      <c r="Q829" s="79"/>
      <c r="R829" s="80"/>
      <c r="S829" s="79"/>
      <c r="T829" s="81"/>
      <c r="U829" s="82"/>
      <c r="V829" s="83"/>
      <c r="W829" s="84"/>
      <c r="X829" s="82"/>
      <c r="Y829" s="83"/>
      <c r="Z829" s="1"/>
    </row>
    <row r="830" spans="1:26" ht="23.25">
      <c r="A830" s="1"/>
      <c r="B830" s="41"/>
      <c r="C830" s="41"/>
      <c r="D830" s="41"/>
      <c r="E830" s="41"/>
      <c r="F830" s="51"/>
      <c r="G830" s="90"/>
      <c r="H830" s="41"/>
      <c r="I830" s="45"/>
      <c r="J830" s="49" t="s">
        <v>288</v>
      </c>
      <c r="K830" s="50"/>
      <c r="L830" s="43"/>
      <c r="M830" s="71"/>
      <c r="N830" s="72"/>
      <c r="O830" s="73"/>
      <c r="P830" s="71"/>
      <c r="Q830" s="79"/>
      <c r="R830" s="80"/>
      <c r="S830" s="79"/>
      <c r="T830" s="81"/>
      <c r="U830" s="82"/>
      <c r="V830" s="83"/>
      <c r="W830" s="84"/>
      <c r="X830" s="82"/>
      <c r="Y830" s="83"/>
      <c r="Z830" s="1"/>
    </row>
    <row r="831" spans="1:26" ht="23.25">
      <c r="A831" s="1"/>
      <c r="B831" s="41"/>
      <c r="C831" s="41"/>
      <c r="D831" s="41"/>
      <c r="E831" s="41"/>
      <c r="F831" s="51"/>
      <c r="G831" s="90"/>
      <c r="H831" s="41"/>
      <c r="I831" s="45"/>
      <c r="J831" s="49" t="s">
        <v>289</v>
      </c>
      <c r="K831" s="50"/>
      <c r="L831" s="43" t="s">
        <v>229</v>
      </c>
      <c r="M831" s="71">
        <v>5</v>
      </c>
      <c r="N831" s="72">
        <v>5</v>
      </c>
      <c r="O831" s="73">
        <v>5</v>
      </c>
      <c r="P831" s="71">
        <v>5</v>
      </c>
      <c r="Q831" s="79">
        <f>(P831/N831)*100</f>
        <v>100</v>
      </c>
      <c r="R831" s="80">
        <f>(P831/O831)*100</f>
        <v>100</v>
      </c>
      <c r="S831" s="79">
        <f>(N831/M831)*100</f>
        <v>100</v>
      </c>
      <c r="T831" s="81">
        <f>(P831/M831)*100</f>
        <v>100</v>
      </c>
      <c r="U831" s="82">
        <f>SUM(U832:U833)</f>
        <v>33763.7</v>
      </c>
      <c r="V831" s="83">
        <f>SUM(V832:V833)</f>
        <v>34763.7</v>
      </c>
      <c r="W831" s="84">
        <f>SUM(W832:W833)</f>
        <v>32509.6</v>
      </c>
      <c r="X831" s="82">
        <f>(W831/U831)*100</f>
        <v>96.28565589671749</v>
      </c>
      <c r="Y831" s="83">
        <f>(W831/V831)*100</f>
        <v>93.51593760157866</v>
      </c>
      <c r="Z831" s="1"/>
    </row>
    <row r="832" spans="1:26" ht="23.25">
      <c r="A832" s="1"/>
      <c r="B832" s="41"/>
      <c r="C832" s="41"/>
      <c r="D832" s="41"/>
      <c r="E832" s="41"/>
      <c r="F832" s="51"/>
      <c r="G832" s="90"/>
      <c r="H832" s="41"/>
      <c r="I832" s="45"/>
      <c r="J832" s="49" t="s">
        <v>45</v>
      </c>
      <c r="K832" s="50"/>
      <c r="L832" s="43"/>
      <c r="M832" s="71"/>
      <c r="N832" s="72"/>
      <c r="O832" s="73"/>
      <c r="P832" s="71"/>
      <c r="Q832" s="79"/>
      <c r="R832" s="80"/>
      <c r="S832" s="79"/>
      <c r="T832" s="81"/>
      <c r="U832" s="82">
        <f aca="true" t="shared" si="14" ref="U832:W833">SUM(U837)</f>
        <v>32948.7</v>
      </c>
      <c r="V832" s="83">
        <f t="shared" si="14"/>
        <v>33948.7</v>
      </c>
      <c r="W832" s="84">
        <f t="shared" si="14"/>
        <v>32284.6</v>
      </c>
      <c r="X832" s="82">
        <f>(W832/U832)*100</f>
        <v>97.98444248179746</v>
      </c>
      <c r="Y832" s="83">
        <f>(W832/V832)*100</f>
        <v>95.09819227245815</v>
      </c>
      <c r="Z832" s="1"/>
    </row>
    <row r="833" spans="1:26" ht="23.25">
      <c r="A833" s="1"/>
      <c r="B833" s="41"/>
      <c r="C833" s="41"/>
      <c r="D833" s="41"/>
      <c r="E833" s="41"/>
      <c r="F833" s="51"/>
      <c r="G833" s="90"/>
      <c r="H833" s="41"/>
      <c r="I833" s="45"/>
      <c r="J833" s="49" t="s">
        <v>46</v>
      </c>
      <c r="K833" s="50"/>
      <c r="L833" s="43"/>
      <c r="M833" s="71"/>
      <c r="N833" s="72"/>
      <c r="O833" s="73"/>
      <c r="P833" s="71"/>
      <c r="Q833" s="79"/>
      <c r="R833" s="80"/>
      <c r="S833" s="79"/>
      <c r="T833" s="81"/>
      <c r="U833" s="82">
        <f t="shared" si="14"/>
        <v>815</v>
      </c>
      <c r="V833" s="83">
        <f t="shared" si="14"/>
        <v>815</v>
      </c>
      <c r="W833" s="84">
        <f t="shared" si="14"/>
        <v>225</v>
      </c>
      <c r="X833" s="82">
        <f>(W833/U833)*100</f>
        <v>27.607361963190186</v>
      </c>
      <c r="Y833" s="83">
        <f>(W833/V833)*100</f>
        <v>27.607361963190186</v>
      </c>
      <c r="Z833" s="1"/>
    </row>
    <row r="834" spans="1:26" ht="23.25">
      <c r="A834" s="1"/>
      <c r="B834" s="41"/>
      <c r="C834" s="41"/>
      <c r="D834" s="41"/>
      <c r="E834" s="41"/>
      <c r="F834" s="51"/>
      <c r="G834" s="90"/>
      <c r="H834" s="41"/>
      <c r="I834" s="45"/>
      <c r="J834" s="49"/>
      <c r="K834" s="50"/>
      <c r="L834" s="43"/>
      <c r="M834" s="71"/>
      <c r="N834" s="72"/>
      <c r="O834" s="73"/>
      <c r="P834" s="71"/>
      <c r="Q834" s="79"/>
      <c r="R834" s="80"/>
      <c r="S834" s="79"/>
      <c r="T834" s="81"/>
      <c r="U834" s="82"/>
      <c r="V834" s="83"/>
      <c r="W834" s="84"/>
      <c r="X834" s="82"/>
      <c r="Y834" s="83"/>
      <c r="Z834" s="1"/>
    </row>
    <row r="835" spans="1:26" ht="23.25">
      <c r="A835" s="1"/>
      <c r="B835" s="41"/>
      <c r="C835" s="41"/>
      <c r="D835" s="41"/>
      <c r="E835" s="41"/>
      <c r="F835" s="51"/>
      <c r="G835" s="90"/>
      <c r="H835" s="41" t="s">
        <v>170</v>
      </c>
      <c r="I835" s="45"/>
      <c r="J835" s="49" t="s">
        <v>171</v>
      </c>
      <c r="K835" s="50"/>
      <c r="L835" s="43"/>
      <c r="M835" s="71"/>
      <c r="N835" s="72"/>
      <c r="O835" s="73"/>
      <c r="P835" s="71"/>
      <c r="Q835" s="79"/>
      <c r="R835" s="80"/>
      <c r="S835" s="79"/>
      <c r="T835" s="81"/>
      <c r="U835" s="82"/>
      <c r="V835" s="83"/>
      <c r="W835" s="84"/>
      <c r="X835" s="82"/>
      <c r="Y835" s="83"/>
      <c r="Z835" s="1"/>
    </row>
    <row r="836" spans="1:26" ht="23.25">
      <c r="A836" s="1"/>
      <c r="B836" s="41"/>
      <c r="C836" s="41"/>
      <c r="D836" s="41"/>
      <c r="E836" s="41"/>
      <c r="F836" s="51"/>
      <c r="G836" s="90"/>
      <c r="H836" s="41"/>
      <c r="I836" s="45"/>
      <c r="J836" s="49" t="s">
        <v>172</v>
      </c>
      <c r="K836" s="50"/>
      <c r="L836" s="43"/>
      <c r="M836" s="71"/>
      <c r="N836" s="72"/>
      <c r="O836" s="73"/>
      <c r="P836" s="71"/>
      <c r="Q836" s="79"/>
      <c r="R836" s="80"/>
      <c r="S836" s="79"/>
      <c r="T836" s="81"/>
      <c r="U836" s="82">
        <f>SUM(U837:U838)</f>
        <v>33763.7</v>
      </c>
      <c r="V836" s="83">
        <f>SUM(V837:V838)</f>
        <v>34763.7</v>
      </c>
      <c r="W836" s="84">
        <f>SUM(W837:W838)</f>
        <v>32509.6</v>
      </c>
      <c r="X836" s="82">
        <f>(W836/U836)*100</f>
        <v>96.28565589671749</v>
      </c>
      <c r="Y836" s="83">
        <f>(W836/V836)*100</f>
        <v>93.51593760157866</v>
      </c>
      <c r="Z836" s="1"/>
    </row>
    <row r="837" spans="1:26" ht="23.25">
      <c r="A837" s="1"/>
      <c r="B837" s="41"/>
      <c r="C837" s="41"/>
      <c r="D837" s="41"/>
      <c r="E837" s="41"/>
      <c r="F837" s="51"/>
      <c r="G837" s="90"/>
      <c r="H837" s="41"/>
      <c r="I837" s="45"/>
      <c r="J837" s="49" t="s">
        <v>45</v>
      </c>
      <c r="K837" s="50"/>
      <c r="L837" s="43"/>
      <c r="M837" s="71"/>
      <c r="N837" s="72"/>
      <c r="O837" s="73"/>
      <c r="P837" s="71"/>
      <c r="Q837" s="79"/>
      <c r="R837" s="80"/>
      <c r="S837" s="79"/>
      <c r="T837" s="81"/>
      <c r="U837" s="82">
        <v>32948.7</v>
      </c>
      <c r="V837" s="83">
        <v>33948.7</v>
      </c>
      <c r="W837" s="84">
        <v>32284.6</v>
      </c>
      <c r="X837" s="82">
        <f>(W837/U837)*100</f>
        <v>97.98444248179746</v>
      </c>
      <c r="Y837" s="83">
        <f>(W837/V837)*100</f>
        <v>95.09819227245815</v>
      </c>
      <c r="Z837" s="1"/>
    </row>
    <row r="838" spans="1:26" ht="23.25">
      <c r="A838" s="1"/>
      <c r="B838" s="41"/>
      <c r="C838" s="41"/>
      <c r="D838" s="41"/>
      <c r="E838" s="41"/>
      <c r="F838" s="51"/>
      <c r="G838" s="90"/>
      <c r="H838" s="41"/>
      <c r="I838" s="45"/>
      <c r="J838" s="49" t="s">
        <v>46</v>
      </c>
      <c r="K838" s="50"/>
      <c r="L838" s="43"/>
      <c r="M838" s="71"/>
      <c r="N838" s="72"/>
      <c r="O838" s="73"/>
      <c r="P838" s="71"/>
      <c r="Q838" s="79"/>
      <c r="R838" s="80"/>
      <c r="S838" s="79"/>
      <c r="T838" s="81"/>
      <c r="U838" s="82">
        <v>815</v>
      </c>
      <c r="V838" s="83">
        <v>815</v>
      </c>
      <c r="W838" s="84">
        <v>225</v>
      </c>
      <c r="X838" s="82">
        <f>(W838/U838)*100</f>
        <v>27.607361963190186</v>
      </c>
      <c r="Y838" s="83">
        <f>(W838/V838)*100</f>
        <v>27.607361963190186</v>
      </c>
      <c r="Z838" s="1"/>
    </row>
    <row r="839" spans="1:26" ht="23.25">
      <c r="A839" s="1"/>
      <c r="B839" s="41"/>
      <c r="C839" s="41"/>
      <c r="D839" s="41"/>
      <c r="E839" s="41"/>
      <c r="F839" s="51"/>
      <c r="G839" s="90"/>
      <c r="H839" s="41"/>
      <c r="I839" s="45"/>
      <c r="J839" s="49"/>
      <c r="K839" s="50"/>
      <c r="L839" s="43"/>
      <c r="M839" s="71"/>
      <c r="N839" s="72"/>
      <c r="O839" s="73"/>
      <c r="P839" s="71"/>
      <c r="Q839" s="79"/>
      <c r="R839" s="80"/>
      <c r="S839" s="79"/>
      <c r="T839" s="81"/>
      <c r="U839" s="82"/>
      <c r="V839" s="83"/>
      <c r="W839" s="84"/>
      <c r="X839" s="82"/>
      <c r="Y839" s="83"/>
      <c r="Z839" s="1"/>
    </row>
    <row r="840" spans="1:26" ht="23.25">
      <c r="A840" s="1"/>
      <c r="B840" s="41"/>
      <c r="C840" s="41"/>
      <c r="D840" s="41"/>
      <c r="E840" s="41"/>
      <c r="F840" s="51"/>
      <c r="G840" s="90" t="s">
        <v>58</v>
      </c>
      <c r="H840" s="41"/>
      <c r="I840" s="45"/>
      <c r="J840" s="49" t="s">
        <v>59</v>
      </c>
      <c r="K840" s="50"/>
      <c r="L840" s="43"/>
      <c r="M840" s="71"/>
      <c r="N840" s="72"/>
      <c r="O840" s="73"/>
      <c r="P840" s="71"/>
      <c r="Q840" s="79"/>
      <c r="R840" s="80"/>
      <c r="S840" s="79"/>
      <c r="T840" s="81"/>
      <c r="U840" s="82">
        <f>SUM(U841:U842)</f>
        <v>27860.4</v>
      </c>
      <c r="V840" s="83">
        <f>SUM(V841:V842)</f>
        <v>34275.7</v>
      </c>
      <c r="W840" s="84">
        <f>SUM(W841:W842)</f>
        <v>34062.3</v>
      </c>
      <c r="X840" s="82">
        <f>(W840/U840)*100</f>
        <v>122.26062798811216</v>
      </c>
      <c r="Y840" s="83">
        <f>(W840/V840)*100</f>
        <v>99.37740148268308</v>
      </c>
      <c r="Z840" s="1"/>
    </row>
    <row r="841" spans="1:26" ht="23.25">
      <c r="A841" s="1"/>
      <c r="B841" s="41"/>
      <c r="C841" s="41"/>
      <c r="D841" s="41"/>
      <c r="E841" s="41"/>
      <c r="F841" s="51"/>
      <c r="G841" s="90"/>
      <c r="H841" s="41"/>
      <c r="I841" s="45"/>
      <c r="J841" s="49" t="s">
        <v>45</v>
      </c>
      <c r="K841" s="50"/>
      <c r="L841" s="43"/>
      <c r="M841" s="71"/>
      <c r="N841" s="72"/>
      <c r="O841" s="73"/>
      <c r="P841" s="71"/>
      <c r="Q841" s="79"/>
      <c r="R841" s="80"/>
      <c r="S841" s="79"/>
      <c r="T841" s="81"/>
      <c r="U841" s="82">
        <f aca="true" t="shared" si="15" ref="U841:W842">SUM(U846)</f>
        <v>27860.4</v>
      </c>
      <c r="V841" s="83">
        <f t="shared" si="15"/>
        <v>34275.7</v>
      </c>
      <c r="W841" s="84">
        <f t="shared" si="15"/>
        <v>34062.3</v>
      </c>
      <c r="X841" s="82">
        <f>(W841/U841)*100</f>
        <v>122.26062798811216</v>
      </c>
      <c r="Y841" s="83">
        <f>(W841/V841)*100</f>
        <v>99.37740148268308</v>
      </c>
      <c r="Z841" s="1"/>
    </row>
    <row r="842" spans="1:26" ht="23.25">
      <c r="A842" s="1"/>
      <c r="B842" s="41"/>
      <c r="C842" s="41"/>
      <c r="D842" s="41"/>
      <c r="E842" s="41"/>
      <c r="F842" s="51"/>
      <c r="G842" s="90"/>
      <c r="H842" s="41"/>
      <c r="I842" s="45"/>
      <c r="J842" s="49" t="s">
        <v>46</v>
      </c>
      <c r="K842" s="50"/>
      <c r="L842" s="43"/>
      <c r="M842" s="71"/>
      <c r="N842" s="72"/>
      <c r="O842" s="73"/>
      <c r="P842" s="71"/>
      <c r="Q842" s="79"/>
      <c r="R842" s="80"/>
      <c r="S842" s="79"/>
      <c r="T842" s="81"/>
      <c r="U842" s="82">
        <f t="shared" si="15"/>
        <v>0</v>
      </c>
      <c r="V842" s="83">
        <f t="shared" si="15"/>
        <v>0</v>
      </c>
      <c r="W842" s="84">
        <f t="shared" si="15"/>
        <v>0</v>
      </c>
      <c r="X842" s="82"/>
      <c r="Y842" s="83"/>
      <c r="Z842" s="1"/>
    </row>
    <row r="843" spans="1:26" ht="23.25">
      <c r="A843" s="1"/>
      <c r="B843" s="41"/>
      <c r="C843" s="41"/>
      <c r="D843" s="41"/>
      <c r="E843" s="41"/>
      <c r="F843" s="51"/>
      <c r="G843" s="90"/>
      <c r="H843" s="41"/>
      <c r="I843" s="45"/>
      <c r="J843" s="49"/>
      <c r="K843" s="50"/>
      <c r="L843" s="43"/>
      <c r="M843" s="71"/>
      <c r="N843" s="72"/>
      <c r="O843" s="73"/>
      <c r="P843" s="71"/>
      <c r="Q843" s="79"/>
      <c r="R843" s="80"/>
      <c r="S843" s="79"/>
      <c r="T843" s="81"/>
      <c r="U843" s="82"/>
      <c r="V843" s="83"/>
      <c r="W843" s="84"/>
      <c r="X843" s="82"/>
      <c r="Y843" s="83"/>
      <c r="Z843" s="1"/>
    </row>
    <row r="844" spans="1:26" ht="23.25">
      <c r="A844" s="1"/>
      <c r="B844" s="41"/>
      <c r="C844" s="41"/>
      <c r="D844" s="41"/>
      <c r="E844" s="41"/>
      <c r="F844" s="51"/>
      <c r="G844" s="90"/>
      <c r="H844" s="41" t="s">
        <v>170</v>
      </c>
      <c r="I844" s="45"/>
      <c r="J844" s="49" t="s">
        <v>171</v>
      </c>
      <c r="K844" s="50"/>
      <c r="L844" s="43"/>
      <c r="M844" s="71"/>
      <c r="N844" s="72"/>
      <c r="O844" s="73"/>
      <c r="P844" s="71"/>
      <c r="Q844" s="79"/>
      <c r="R844" s="80"/>
      <c r="S844" s="79"/>
      <c r="T844" s="81"/>
      <c r="U844" s="82"/>
      <c r="V844" s="83"/>
      <c r="W844" s="84"/>
      <c r="X844" s="82"/>
      <c r="Y844" s="83"/>
      <c r="Z844" s="1"/>
    </row>
    <row r="845" spans="1:26" ht="23.25">
      <c r="A845" s="1"/>
      <c r="B845" s="41"/>
      <c r="C845" s="41"/>
      <c r="D845" s="41"/>
      <c r="E845" s="41"/>
      <c r="F845" s="51"/>
      <c r="G845" s="90"/>
      <c r="H845" s="41"/>
      <c r="I845" s="45"/>
      <c r="J845" s="49" t="s">
        <v>172</v>
      </c>
      <c r="K845" s="50"/>
      <c r="L845" s="43"/>
      <c r="M845" s="71"/>
      <c r="N845" s="72"/>
      <c r="O845" s="73"/>
      <c r="P845" s="71"/>
      <c r="Q845" s="79"/>
      <c r="R845" s="80"/>
      <c r="S845" s="79"/>
      <c r="T845" s="81"/>
      <c r="U845" s="82">
        <f>SUM(U846:U847)</f>
        <v>27860.4</v>
      </c>
      <c r="V845" s="83">
        <f>SUM(V846:V847)</f>
        <v>34275.7</v>
      </c>
      <c r="W845" s="84">
        <f>SUM(W846:W847)</f>
        <v>34062.3</v>
      </c>
      <c r="X845" s="82">
        <f>(W845/U845)*100</f>
        <v>122.26062798811216</v>
      </c>
      <c r="Y845" s="83">
        <f>(W845/V845)*100</f>
        <v>99.37740148268308</v>
      </c>
      <c r="Z845" s="1"/>
    </row>
    <row r="846" spans="1:26" ht="23.25">
      <c r="A846" s="1"/>
      <c r="B846" s="41"/>
      <c r="C846" s="41"/>
      <c r="D846" s="41"/>
      <c r="E846" s="41"/>
      <c r="F846" s="51"/>
      <c r="G846" s="90"/>
      <c r="H846" s="41"/>
      <c r="I846" s="45"/>
      <c r="J846" s="49" t="s">
        <v>45</v>
      </c>
      <c r="K846" s="50"/>
      <c r="L846" s="43"/>
      <c r="M846" s="71"/>
      <c r="N846" s="72"/>
      <c r="O846" s="73"/>
      <c r="P846" s="71"/>
      <c r="Q846" s="79"/>
      <c r="R846" s="80"/>
      <c r="S846" s="79"/>
      <c r="T846" s="81"/>
      <c r="U846" s="82">
        <v>27860.4</v>
      </c>
      <c r="V846" s="83">
        <v>34275.7</v>
      </c>
      <c r="W846" s="84">
        <v>34062.3</v>
      </c>
      <c r="X846" s="82">
        <f>(W846/U846)*100</f>
        <v>122.26062798811216</v>
      </c>
      <c r="Y846" s="83">
        <f>(W846/V846)*100</f>
        <v>99.37740148268308</v>
      </c>
      <c r="Z846" s="1"/>
    </row>
    <row r="847" spans="1:26" ht="23.25">
      <c r="A847" s="1"/>
      <c r="B847" s="41"/>
      <c r="C847" s="41"/>
      <c r="D847" s="41"/>
      <c r="E847" s="41"/>
      <c r="F847" s="51"/>
      <c r="G847" s="90"/>
      <c r="H847" s="41"/>
      <c r="I847" s="45"/>
      <c r="J847" s="49" t="s">
        <v>46</v>
      </c>
      <c r="K847" s="50"/>
      <c r="L847" s="43"/>
      <c r="M847" s="71"/>
      <c r="N847" s="72"/>
      <c r="O847" s="73"/>
      <c r="P847" s="71"/>
      <c r="Q847" s="79"/>
      <c r="R847" s="80"/>
      <c r="S847" s="79"/>
      <c r="T847" s="81"/>
      <c r="U847" s="82"/>
      <c r="V847" s="83"/>
      <c r="W847" s="84"/>
      <c r="X847" s="82"/>
      <c r="Y847" s="83"/>
      <c r="Z847" s="1"/>
    </row>
    <row r="848" spans="1:26" ht="23.25">
      <c r="A848" s="1"/>
      <c r="B848" s="41"/>
      <c r="C848" s="41"/>
      <c r="D848" s="41"/>
      <c r="E848" s="41"/>
      <c r="F848" s="51"/>
      <c r="G848" s="90"/>
      <c r="H848" s="41"/>
      <c r="I848" s="45"/>
      <c r="J848" s="49"/>
      <c r="K848" s="50"/>
      <c r="L848" s="43"/>
      <c r="M848" s="71"/>
      <c r="N848" s="72"/>
      <c r="O848" s="73"/>
      <c r="P848" s="71"/>
      <c r="Q848" s="79"/>
      <c r="R848" s="80"/>
      <c r="S848" s="79"/>
      <c r="T848" s="81"/>
      <c r="U848" s="82"/>
      <c r="V848" s="83"/>
      <c r="W848" s="84"/>
      <c r="X848" s="82"/>
      <c r="Y848" s="83"/>
      <c r="Z848" s="1"/>
    </row>
    <row r="849" spans="1:26" ht="23.25">
      <c r="A849" s="1"/>
      <c r="B849" s="41"/>
      <c r="C849" s="41"/>
      <c r="D849" s="41"/>
      <c r="E849" s="41"/>
      <c r="F849" s="51" t="s">
        <v>290</v>
      </c>
      <c r="G849" s="90"/>
      <c r="H849" s="41"/>
      <c r="I849" s="45"/>
      <c r="J849" s="49" t="s">
        <v>291</v>
      </c>
      <c r="K849" s="50"/>
      <c r="L849" s="43"/>
      <c r="M849" s="71"/>
      <c r="N849" s="72"/>
      <c r="O849" s="73"/>
      <c r="P849" s="71"/>
      <c r="Q849" s="79"/>
      <c r="R849" s="80"/>
      <c r="S849" s="79"/>
      <c r="T849" s="81"/>
      <c r="U849" s="82"/>
      <c r="V849" s="83"/>
      <c r="W849" s="84"/>
      <c r="X849" s="82"/>
      <c r="Y849" s="83"/>
      <c r="Z849" s="1"/>
    </row>
    <row r="850" spans="1:26" ht="23.25">
      <c r="A850" s="1"/>
      <c r="B850" s="41"/>
      <c r="C850" s="41"/>
      <c r="D850" s="41"/>
      <c r="E850" s="41"/>
      <c r="F850" s="51"/>
      <c r="G850" s="90"/>
      <c r="H850" s="41"/>
      <c r="I850" s="45"/>
      <c r="J850" s="49" t="s">
        <v>292</v>
      </c>
      <c r="K850" s="50"/>
      <c r="L850" s="43"/>
      <c r="M850" s="71"/>
      <c r="N850" s="72"/>
      <c r="O850" s="73"/>
      <c r="P850" s="71"/>
      <c r="Q850" s="79"/>
      <c r="R850" s="80"/>
      <c r="S850" s="79"/>
      <c r="T850" s="81"/>
      <c r="U850" s="82">
        <f>SUM(U851:U852)</f>
        <v>238478.8</v>
      </c>
      <c r="V850" s="83">
        <f>SUM(V851:V852)</f>
        <v>236770.5</v>
      </c>
      <c r="W850" s="84">
        <f>SUM(W851:W852)</f>
        <v>235197.6</v>
      </c>
      <c r="X850" s="82">
        <f>(W850/U850)*100</f>
        <v>98.62411249972745</v>
      </c>
      <c r="Y850" s="83">
        <f>(W850/V850)*100</f>
        <v>99.33568582234696</v>
      </c>
      <c r="Z850" s="1"/>
    </row>
    <row r="851" spans="1:26" ht="23.25">
      <c r="A851" s="1"/>
      <c r="B851" s="41"/>
      <c r="C851" s="41"/>
      <c r="D851" s="41"/>
      <c r="E851" s="41"/>
      <c r="F851" s="51"/>
      <c r="G851" s="90"/>
      <c r="H851" s="41"/>
      <c r="I851" s="45"/>
      <c r="J851" s="49" t="s">
        <v>45</v>
      </c>
      <c r="K851" s="50"/>
      <c r="L851" s="43"/>
      <c r="M851" s="71"/>
      <c r="N851" s="72"/>
      <c r="O851" s="73"/>
      <c r="P851" s="71"/>
      <c r="Q851" s="79"/>
      <c r="R851" s="80"/>
      <c r="S851" s="79"/>
      <c r="T851" s="81"/>
      <c r="U851" s="82">
        <f aca="true" t="shared" si="16" ref="U851:W852">SUM(U880+U866)</f>
        <v>210835</v>
      </c>
      <c r="V851" s="83">
        <f t="shared" si="16"/>
        <v>208202.1</v>
      </c>
      <c r="W851" s="84">
        <f t="shared" si="16"/>
        <v>209728.6</v>
      </c>
      <c r="X851" s="82">
        <f>(W851/U851)*100</f>
        <v>99.47522944482652</v>
      </c>
      <c r="Y851" s="83">
        <f>(W851/V851)*100</f>
        <v>100.73318184590838</v>
      </c>
      <c r="Z851" s="1"/>
    </row>
    <row r="852" spans="1:26" ht="23.25">
      <c r="A852" s="1"/>
      <c r="B852" s="41"/>
      <c r="C852" s="41"/>
      <c r="D852" s="41"/>
      <c r="E852" s="41"/>
      <c r="F852" s="51"/>
      <c r="G852" s="90"/>
      <c r="H852" s="41"/>
      <c r="I852" s="45"/>
      <c r="J852" s="49" t="s">
        <v>46</v>
      </c>
      <c r="K852" s="50"/>
      <c r="L852" s="43"/>
      <c r="M852" s="71"/>
      <c r="N852" s="72"/>
      <c r="O852" s="73"/>
      <c r="P852" s="71"/>
      <c r="Q852" s="79"/>
      <c r="R852" s="80"/>
      <c r="S852" s="79"/>
      <c r="T852" s="81"/>
      <c r="U852" s="82">
        <f t="shared" si="16"/>
        <v>27643.800000000003</v>
      </c>
      <c r="V852" s="83">
        <f t="shared" si="16"/>
        <v>28568.4</v>
      </c>
      <c r="W852" s="84">
        <f t="shared" si="16"/>
        <v>25469</v>
      </c>
      <c r="X852" s="82">
        <f>(W852/U852)*100</f>
        <v>92.13277479941252</v>
      </c>
      <c r="Y852" s="83">
        <f>(W852/V852)*100</f>
        <v>89.15095000070006</v>
      </c>
      <c r="Z852" s="1"/>
    </row>
    <row r="853" spans="1:26" ht="23.25">
      <c r="A853" s="1"/>
      <c r="B853" s="41"/>
      <c r="C853" s="41"/>
      <c r="D853" s="41"/>
      <c r="E853" s="41"/>
      <c r="F853" s="51"/>
      <c r="G853" s="90"/>
      <c r="H853" s="41"/>
      <c r="I853" s="45"/>
      <c r="J853" s="49"/>
      <c r="K853" s="50"/>
      <c r="L853" s="43"/>
      <c r="M853" s="71"/>
      <c r="N853" s="72"/>
      <c r="O853" s="73"/>
      <c r="P853" s="71"/>
      <c r="Q853" s="79"/>
      <c r="R853" s="80"/>
      <c r="S853" s="79"/>
      <c r="T853" s="81"/>
      <c r="U853" s="82"/>
      <c r="V853" s="83"/>
      <c r="W853" s="84"/>
      <c r="X853" s="82"/>
      <c r="Y853" s="83"/>
      <c r="Z853" s="1"/>
    </row>
    <row r="854" spans="1:26" ht="23.25">
      <c r="A854" s="1"/>
      <c r="B854" s="41"/>
      <c r="C854" s="41"/>
      <c r="D854" s="41"/>
      <c r="E854" s="41"/>
      <c r="F854" s="51"/>
      <c r="G854" s="90"/>
      <c r="H854" s="41"/>
      <c r="I854" s="45"/>
      <c r="J854" s="49"/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/>
      <c r="V854" s="83"/>
      <c r="W854" s="84"/>
      <c r="X854" s="82"/>
      <c r="Y854" s="83"/>
      <c r="Z854" s="1"/>
    </row>
    <row r="855" spans="1:26" ht="23.25">
      <c r="A855" s="1"/>
      <c r="B855" s="52"/>
      <c r="C855" s="52"/>
      <c r="D855" s="52"/>
      <c r="E855" s="52"/>
      <c r="F855" s="91"/>
      <c r="G855" s="92"/>
      <c r="H855" s="52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347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30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28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33</v>
      </c>
      <c r="O859" s="63"/>
      <c r="P859" s="63"/>
      <c r="Q859" s="63"/>
      <c r="R859" s="64"/>
      <c r="S859" s="8" t="s">
        <v>21</v>
      </c>
      <c r="T859" s="8"/>
      <c r="U859" s="14" t="s">
        <v>2</v>
      </c>
      <c r="V859" s="15"/>
      <c r="W859" s="15"/>
      <c r="X859" s="15"/>
      <c r="Y859" s="16"/>
      <c r="Z859" s="1"/>
    </row>
    <row r="860" spans="1:26" ht="23.25">
      <c r="A860" s="1"/>
      <c r="B860" s="20" t="s">
        <v>29</v>
      </c>
      <c r="C860" s="21"/>
      <c r="D860" s="21"/>
      <c r="E860" s="21"/>
      <c r="F860" s="21"/>
      <c r="G860" s="21"/>
      <c r="H860" s="62"/>
      <c r="I860" s="1"/>
      <c r="J860" s="2" t="s">
        <v>4</v>
      </c>
      <c r="K860" s="18"/>
      <c r="L860" s="23" t="s">
        <v>22</v>
      </c>
      <c r="M860" s="23" t="s">
        <v>31</v>
      </c>
      <c r="N860" s="65"/>
      <c r="O860" s="17"/>
      <c r="P860" s="66"/>
      <c r="Q860" s="23" t="s">
        <v>3</v>
      </c>
      <c r="R860" s="16"/>
      <c r="S860" s="15" t="s">
        <v>23</v>
      </c>
      <c r="T860" s="15"/>
      <c r="U860" s="20" t="s">
        <v>20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24</v>
      </c>
      <c r="M861" s="31" t="s">
        <v>24</v>
      </c>
      <c r="N861" s="29" t="s">
        <v>6</v>
      </c>
      <c r="O861" s="68" t="s">
        <v>7</v>
      </c>
      <c r="P861" s="29" t="s">
        <v>8</v>
      </c>
      <c r="Q861" s="20" t="s">
        <v>41</v>
      </c>
      <c r="R861" s="22"/>
      <c r="S861" s="27" t="s">
        <v>25</v>
      </c>
      <c r="T861" s="15"/>
      <c r="U861" s="24"/>
      <c r="V861" s="25"/>
      <c r="W861" s="1"/>
      <c r="X861" s="14" t="s">
        <v>3</v>
      </c>
      <c r="Y861" s="16"/>
      <c r="Z861" s="1"/>
    </row>
    <row r="862" spans="1:26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8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26</v>
      </c>
      <c r="M862" s="29" t="s">
        <v>32</v>
      </c>
      <c r="N862" s="29"/>
      <c r="O862" s="29"/>
      <c r="P862" s="29"/>
      <c r="Q862" s="26" t="s">
        <v>34</v>
      </c>
      <c r="R862" s="30" t="s">
        <v>34</v>
      </c>
      <c r="S862" s="106" t="s">
        <v>37</v>
      </c>
      <c r="T862" s="108" t="s">
        <v>38</v>
      </c>
      <c r="U862" s="31" t="s">
        <v>6</v>
      </c>
      <c r="V862" s="29" t="s">
        <v>9</v>
      </c>
      <c r="W862" s="26" t="s">
        <v>10</v>
      </c>
      <c r="X862" s="14" t="s">
        <v>11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35</v>
      </c>
      <c r="R863" s="38" t="s">
        <v>36</v>
      </c>
      <c r="S863" s="107"/>
      <c r="T863" s="109"/>
      <c r="U863" s="32"/>
      <c r="V863" s="33"/>
      <c r="W863" s="34"/>
      <c r="X863" s="39" t="s">
        <v>39</v>
      </c>
      <c r="Y863" s="40" t="s">
        <v>40</v>
      </c>
      <c r="Z863" s="1"/>
    </row>
    <row r="864" spans="1:26" ht="23.25">
      <c r="A864" s="1"/>
      <c r="B864" s="41"/>
      <c r="C864" s="41"/>
      <c r="D864" s="41"/>
      <c r="E864" s="41"/>
      <c r="F864" s="51"/>
      <c r="G864" s="90"/>
      <c r="H864" s="41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1" t="s">
        <v>205</v>
      </c>
      <c r="C865" s="41"/>
      <c r="D865" s="41" t="s">
        <v>47</v>
      </c>
      <c r="E865" s="41"/>
      <c r="F865" s="51" t="s">
        <v>290</v>
      </c>
      <c r="G865" s="90" t="s">
        <v>293</v>
      </c>
      <c r="H865" s="41"/>
      <c r="I865" s="45"/>
      <c r="J865" s="49" t="s">
        <v>327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>
        <f>SUM(U866:U867)</f>
        <v>13139</v>
      </c>
      <c r="V865" s="83">
        <f>SUM(V866:V867)</f>
        <v>7048</v>
      </c>
      <c r="W865" s="84">
        <f>SUM(W866:W867)</f>
        <v>3953.1</v>
      </c>
      <c r="X865" s="82">
        <f>(W865/U865)*100</f>
        <v>30.08676459395692</v>
      </c>
      <c r="Y865" s="83">
        <f>(W865/V865)*100</f>
        <v>56.08825198637911</v>
      </c>
      <c r="Z865" s="1"/>
    </row>
    <row r="866" spans="1:26" ht="23.25">
      <c r="A866" s="1"/>
      <c r="B866" s="41"/>
      <c r="C866" s="41"/>
      <c r="D866" s="41"/>
      <c r="E866" s="41"/>
      <c r="F866" s="51"/>
      <c r="G866" s="90"/>
      <c r="H866" s="41"/>
      <c r="I866" s="45"/>
      <c r="J866" s="49" t="s">
        <v>45</v>
      </c>
      <c r="K866" s="50"/>
      <c r="L866" s="43"/>
      <c r="M866" s="71"/>
      <c r="N866" s="72"/>
      <c r="O866" s="73"/>
      <c r="P866" s="71"/>
      <c r="Q866" s="79"/>
      <c r="R866" s="80"/>
      <c r="S866" s="79"/>
      <c r="T866" s="81"/>
      <c r="U866" s="82">
        <f>SUM(U871)</f>
        <v>13139</v>
      </c>
      <c r="V866" s="83">
        <f>SUM(V871)</f>
        <v>7048</v>
      </c>
      <c r="W866" s="84">
        <f>SUM(W871)</f>
        <v>3953.1</v>
      </c>
      <c r="X866" s="82">
        <f>(W866/U866)*100</f>
        <v>30.08676459395692</v>
      </c>
      <c r="Y866" s="83">
        <f>(W866/V866)*100</f>
        <v>56.08825198637911</v>
      </c>
      <c r="Z866" s="1"/>
    </row>
    <row r="867" spans="1:26" ht="23.25">
      <c r="A867" s="1"/>
      <c r="B867" s="41"/>
      <c r="C867" s="41"/>
      <c r="D867" s="41"/>
      <c r="E867" s="41"/>
      <c r="F867" s="51"/>
      <c r="G867" s="90"/>
      <c r="H867" s="41"/>
      <c r="I867" s="45"/>
      <c r="J867" s="49" t="s">
        <v>46</v>
      </c>
      <c r="K867" s="50"/>
      <c r="L867" s="43"/>
      <c r="M867" s="71"/>
      <c r="N867" s="72"/>
      <c r="O867" s="73"/>
      <c r="P867" s="71"/>
      <c r="Q867" s="79"/>
      <c r="R867" s="80"/>
      <c r="S867" s="79"/>
      <c r="T867" s="81"/>
      <c r="U867" s="82"/>
      <c r="V867" s="83"/>
      <c r="W867" s="84"/>
      <c r="X867" s="82"/>
      <c r="Y867" s="83"/>
      <c r="Z867" s="1"/>
    </row>
    <row r="868" spans="1:26" ht="23.25">
      <c r="A868" s="1"/>
      <c r="B868" s="41"/>
      <c r="C868" s="41"/>
      <c r="D868" s="41"/>
      <c r="E868" s="41"/>
      <c r="F868" s="51"/>
      <c r="G868" s="90"/>
      <c r="H868" s="41"/>
      <c r="I868" s="45"/>
      <c r="J868" s="49"/>
      <c r="K868" s="50"/>
      <c r="L868" s="43"/>
      <c r="M868" s="71"/>
      <c r="N868" s="72"/>
      <c r="O868" s="73"/>
      <c r="P868" s="71"/>
      <c r="Q868" s="79"/>
      <c r="R868" s="80"/>
      <c r="S868" s="79"/>
      <c r="T868" s="81"/>
      <c r="U868" s="82"/>
      <c r="V868" s="83"/>
      <c r="W868" s="84"/>
      <c r="X868" s="82"/>
      <c r="Y868" s="83"/>
      <c r="Z868" s="1"/>
    </row>
    <row r="869" spans="1:26" ht="23.25">
      <c r="A869" s="1"/>
      <c r="B869" s="41"/>
      <c r="C869" s="41"/>
      <c r="D869" s="41"/>
      <c r="E869" s="41"/>
      <c r="F869" s="51"/>
      <c r="G869" s="90"/>
      <c r="H869" s="41"/>
      <c r="I869" s="45"/>
      <c r="J869" s="49" t="s">
        <v>294</v>
      </c>
      <c r="K869" s="50"/>
      <c r="L869" s="43"/>
      <c r="M869" s="71"/>
      <c r="N869" s="72"/>
      <c r="O869" s="73"/>
      <c r="P869" s="71"/>
      <c r="Q869" s="79"/>
      <c r="R869" s="80"/>
      <c r="S869" s="79"/>
      <c r="T869" s="81"/>
      <c r="U869" s="82"/>
      <c r="V869" s="83"/>
      <c r="W869" s="84"/>
      <c r="X869" s="82"/>
      <c r="Y869" s="83"/>
      <c r="Z869" s="1"/>
    </row>
    <row r="870" spans="1:26" ht="23.25">
      <c r="A870" s="1"/>
      <c r="B870" s="41"/>
      <c r="C870" s="41"/>
      <c r="D870" s="41"/>
      <c r="E870" s="41"/>
      <c r="F870" s="51"/>
      <c r="G870" s="90"/>
      <c r="H870" s="41"/>
      <c r="I870" s="45"/>
      <c r="J870" s="49" t="s">
        <v>295</v>
      </c>
      <c r="K870" s="50"/>
      <c r="L870" s="43" t="s">
        <v>296</v>
      </c>
      <c r="M870" s="71">
        <v>2</v>
      </c>
      <c r="N870" s="72">
        <v>2</v>
      </c>
      <c r="O870" s="73">
        <v>2</v>
      </c>
      <c r="P870" s="71">
        <v>1</v>
      </c>
      <c r="Q870" s="79">
        <f>(P870/N870)*100</f>
        <v>50</v>
      </c>
      <c r="R870" s="80">
        <f>(P870/O870)*100</f>
        <v>50</v>
      </c>
      <c r="S870" s="79">
        <v>80</v>
      </c>
      <c r="T870" s="81">
        <f>(P870/M870)*100</f>
        <v>50</v>
      </c>
      <c r="U870" s="82">
        <f>SUM(U871:U872)</f>
        <v>13139</v>
      </c>
      <c r="V870" s="83">
        <f>SUM(V871:V872)</f>
        <v>7048</v>
      </c>
      <c r="W870" s="84">
        <f>SUM(W871:W872)</f>
        <v>3953.1</v>
      </c>
      <c r="X870" s="82">
        <f>(W870/U870)*100</f>
        <v>30.08676459395692</v>
      </c>
      <c r="Y870" s="83">
        <f>(W870/V870)*100</f>
        <v>56.08825198637911</v>
      </c>
      <c r="Z870" s="1"/>
    </row>
    <row r="871" spans="1:26" ht="23.25">
      <c r="A871" s="1"/>
      <c r="B871" s="41"/>
      <c r="C871" s="41"/>
      <c r="D871" s="41"/>
      <c r="E871" s="41"/>
      <c r="F871" s="51"/>
      <c r="G871" s="90"/>
      <c r="H871" s="41"/>
      <c r="I871" s="45"/>
      <c r="J871" s="49" t="s">
        <v>45</v>
      </c>
      <c r="K871" s="50"/>
      <c r="L871" s="43"/>
      <c r="M871" s="71"/>
      <c r="N871" s="72"/>
      <c r="O871" s="73"/>
      <c r="P871" s="71"/>
      <c r="Q871" s="79"/>
      <c r="R871" s="80"/>
      <c r="S871" s="79"/>
      <c r="T871" s="81"/>
      <c r="U871" s="82">
        <f>SUM(U876)</f>
        <v>13139</v>
      </c>
      <c r="V871" s="83">
        <f>SUM(V876)</f>
        <v>7048</v>
      </c>
      <c r="W871" s="84">
        <f>SUM(W876)</f>
        <v>3953.1</v>
      </c>
      <c r="X871" s="82">
        <f>(W871/U871)*100</f>
        <v>30.08676459395692</v>
      </c>
      <c r="Y871" s="83">
        <f>(W871/V871)*100</f>
        <v>56.08825198637911</v>
      </c>
      <c r="Z871" s="1"/>
    </row>
    <row r="872" spans="1:26" ht="23.25">
      <c r="A872" s="1"/>
      <c r="B872" s="41"/>
      <c r="C872" s="41"/>
      <c r="D872" s="41"/>
      <c r="E872" s="41"/>
      <c r="F872" s="51"/>
      <c r="G872" s="90"/>
      <c r="H872" s="41"/>
      <c r="I872" s="45"/>
      <c r="J872" s="49" t="s">
        <v>46</v>
      </c>
      <c r="K872" s="50"/>
      <c r="L872" s="43"/>
      <c r="M872" s="71"/>
      <c r="N872" s="72"/>
      <c r="O872" s="73"/>
      <c r="P872" s="71"/>
      <c r="Q872" s="79"/>
      <c r="R872" s="80"/>
      <c r="S872" s="79"/>
      <c r="T872" s="81"/>
      <c r="U872" s="82"/>
      <c r="V872" s="83"/>
      <c r="W872" s="84"/>
      <c r="X872" s="82"/>
      <c r="Y872" s="83"/>
      <c r="Z872" s="1"/>
    </row>
    <row r="873" spans="1:26" ht="23.25">
      <c r="A873" s="1"/>
      <c r="B873" s="41"/>
      <c r="C873" s="41"/>
      <c r="D873" s="41"/>
      <c r="E873" s="41"/>
      <c r="F873" s="51"/>
      <c r="G873" s="90"/>
      <c r="H873" s="41"/>
      <c r="I873" s="45"/>
      <c r="J873" s="49"/>
      <c r="K873" s="50"/>
      <c r="L873" s="43"/>
      <c r="M873" s="71"/>
      <c r="N873" s="72"/>
      <c r="O873" s="73"/>
      <c r="P873" s="71"/>
      <c r="Q873" s="79"/>
      <c r="R873" s="80"/>
      <c r="S873" s="79"/>
      <c r="T873" s="81"/>
      <c r="U873" s="82"/>
      <c r="V873" s="83"/>
      <c r="W873" s="84"/>
      <c r="X873" s="82"/>
      <c r="Y873" s="83"/>
      <c r="Z873" s="1"/>
    </row>
    <row r="874" spans="1:26" ht="23.25">
      <c r="A874" s="1"/>
      <c r="B874" s="41"/>
      <c r="C874" s="41"/>
      <c r="D874" s="41"/>
      <c r="E874" s="41"/>
      <c r="F874" s="51"/>
      <c r="G874" s="90"/>
      <c r="H874" s="41" t="s">
        <v>195</v>
      </c>
      <c r="I874" s="45"/>
      <c r="J874" s="49" t="s">
        <v>196</v>
      </c>
      <c r="K874" s="50"/>
      <c r="L874" s="43"/>
      <c r="M874" s="71"/>
      <c r="N874" s="72"/>
      <c r="O874" s="73"/>
      <c r="P874" s="71"/>
      <c r="Q874" s="79"/>
      <c r="R874" s="80"/>
      <c r="S874" s="79"/>
      <c r="T874" s="81"/>
      <c r="U874" s="82"/>
      <c r="V874" s="83"/>
      <c r="W874" s="84"/>
      <c r="X874" s="82"/>
      <c r="Y874" s="83"/>
      <c r="Z874" s="1"/>
    </row>
    <row r="875" spans="1:26" ht="23.25">
      <c r="A875" s="1"/>
      <c r="B875" s="41"/>
      <c r="C875" s="41"/>
      <c r="D875" s="41"/>
      <c r="E875" s="41"/>
      <c r="F875" s="51"/>
      <c r="G875" s="90"/>
      <c r="H875" s="41"/>
      <c r="I875" s="45"/>
      <c r="J875" s="49" t="s">
        <v>197</v>
      </c>
      <c r="K875" s="50"/>
      <c r="L875" s="43"/>
      <c r="M875" s="71"/>
      <c r="N875" s="72"/>
      <c r="O875" s="73"/>
      <c r="P875" s="71"/>
      <c r="Q875" s="79"/>
      <c r="R875" s="80"/>
      <c r="S875" s="79"/>
      <c r="T875" s="81"/>
      <c r="U875" s="82">
        <f>SUM(U876:U877)</f>
        <v>13139</v>
      </c>
      <c r="V875" s="83">
        <f>SUM(V876:V877)</f>
        <v>7048</v>
      </c>
      <c r="W875" s="84">
        <f>SUM(W876:W877)</f>
        <v>3953.1</v>
      </c>
      <c r="X875" s="82">
        <f>(W875/U875)*100</f>
        <v>30.08676459395692</v>
      </c>
      <c r="Y875" s="83">
        <f>(W875/V875)*100</f>
        <v>56.08825198637911</v>
      </c>
      <c r="Z875" s="1"/>
    </row>
    <row r="876" spans="1:26" ht="23.25">
      <c r="A876" s="1"/>
      <c r="B876" s="41"/>
      <c r="C876" s="41"/>
      <c r="D876" s="41"/>
      <c r="E876" s="41"/>
      <c r="F876" s="51"/>
      <c r="G876" s="90"/>
      <c r="H876" s="41"/>
      <c r="I876" s="45"/>
      <c r="J876" s="49" t="s">
        <v>45</v>
      </c>
      <c r="K876" s="50"/>
      <c r="L876" s="43"/>
      <c r="M876" s="71"/>
      <c r="N876" s="72"/>
      <c r="O876" s="73"/>
      <c r="P876" s="71"/>
      <c r="Q876" s="79"/>
      <c r="R876" s="80"/>
      <c r="S876" s="79"/>
      <c r="T876" s="81"/>
      <c r="U876" s="82">
        <v>13139</v>
      </c>
      <c r="V876" s="83">
        <v>7048</v>
      </c>
      <c r="W876" s="84">
        <v>3953.1</v>
      </c>
      <c r="X876" s="82">
        <f>(W876/U876)*100</f>
        <v>30.08676459395692</v>
      </c>
      <c r="Y876" s="83">
        <f>(W876/V876)*100</f>
        <v>56.08825198637911</v>
      </c>
      <c r="Z876" s="1"/>
    </row>
    <row r="877" spans="1:26" ht="23.25">
      <c r="A877" s="1"/>
      <c r="B877" s="41"/>
      <c r="C877" s="41"/>
      <c r="D877" s="41"/>
      <c r="E877" s="41"/>
      <c r="F877" s="51"/>
      <c r="G877" s="90"/>
      <c r="H877" s="41"/>
      <c r="I877" s="45"/>
      <c r="J877" s="49" t="s">
        <v>46</v>
      </c>
      <c r="K877" s="50"/>
      <c r="L877" s="43"/>
      <c r="M877" s="71"/>
      <c r="N877" s="72"/>
      <c r="O877" s="73"/>
      <c r="P877" s="71"/>
      <c r="Q877" s="79"/>
      <c r="R877" s="80"/>
      <c r="S877" s="79"/>
      <c r="T877" s="81"/>
      <c r="U877" s="82"/>
      <c r="V877" s="83"/>
      <c r="W877" s="84"/>
      <c r="X877" s="82"/>
      <c r="Y877" s="83"/>
      <c r="Z877" s="1"/>
    </row>
    <row r="878" spans="1:26" ht="23.25">
      <c r="A878" s="1"/>
      <c r="B878" s="41"/>
      <c r="C878" s="41"/>
      <c r="D878" s="41"/>
      <c r="E878" s="41"/>
      <c r="F878" s="51"/>
      <c r="G878" s="90"/>
      <c r="H878" s="41"/>
      <c r="I878" s="45"/>
      <c r="J878" s="49"/>
      <c r="K878" s="50"/>
      <c r="L878" s="43"/>
      <c r="M878" s="71"/>
      <c r="N878" s="72"/>
      <c r="O878" s="73"/>
      <c r="P878" s="71"/>
      <c r="Q878" s="79"/>
      <c r="R878" s="80"/>
      <c r="S878" s="79"/>
      <c r="T878" s="81"/>
      <c r="U878" s="82"/>
      <c r="V878" s="83"/>
      <c r="W878" s="84"/>
      <c r="X878" s="82"/>
      <c r="Y878" s="83"/>
      <c r="Z878" s="1"/>
    </row>
    <row r="879" spans="1:26" ht="23.25">
      <c r="A879" s="1"/>
      <c r="B879" s="41"/>
      <c r="C879" s="41"/>
      <c r="D879" s="41"/>
      <c r="E879" s="41"/>
      <c r="F879" s="51"/>
      <c r="G879" s="90" t="s">
        <v>58</v>
      </c>
      <c r="H879" s="41"/>
      <c r="I879" s="45"/>
      <c r="J879" s="49" t="s">
        <v>59</v>
      </c>
      <c r="K879" s="50"/>
      <c r="L879" s="43"/>
      <c r="M879" s="71"/>
      <c r="N879" s="72"/>
      <c r="O879" s="73"/>
      <c r="P879" s="71"/>
      <c r="Q879" s="79"/>
      <c r="R879" s="80"/>
      <c r="S879" s="79"/>
      <c r="T879" s="81"/>
      <c r="U879" s="82">
        <f>SUM(U880:U881)</f>
        <v>225339.8</v>
      </c>
      <c r="V879" s="83">
        <f>SUM(V880:V881)</f>
        <v>229722.5</v>
      </c>
      <c r="W879" s="84">
        <f>SUM(W880:W881)</f>
        <v>231244.5</v>
      </c>
      <c r="X879" s="82">
        <f>(W879/U879)*100</f>
        <v>102.62035379458045</v>
      </c>
      <c r="Y879" s="83">
        <f>(W879/V879)*100</f>
        <v>100.66253849753505</v>
      </c>
      <c r="Z879" s="1"/>
    </row>
    <row r="880" spans="1:26" ht="23.25">
      <c r="A880" s="1"/>
      <c r="B880" s="41"/>
      <c r="C880" s="41"/>
      <c r="D880" s="41"/>
      <c r="E880" s="41"/>
      <c r="F880" s="51"/>
      <c r="G880" s="90"/>
      <c r="H880" s="41"/>
      <c r="I880" s="45"/>
      <c r="J880" s="49" t="s">
        <v>45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>
        <f>SUM(U896+U899+U913+U917+U921+U925+U885+U893+U889)</f>
        <v>197696</v>
      </c>
      <c r="V880" s="83">
        <f>SUM(V896+V899+V913+V917+V921+V925+V885+V893+V889)</f>
        <v>201154.1</v>
      </c>
      <c r="W880" s="84">
        <f>SUM(W896+W899+W913+W917+W921+W925+W885+W893+W889)</f>
        <v>205775.5</v>
      </c>
      <c r="X880" s="82">
        <f>(W880/U880)*100</f>
        <v>104.08683028488184</v>
      </c>
      <c r="Y880" s="83">
        <f>(W880/V880)*100</f>
        <v>102.29744260743381</v>
      </c>
      <c r="Z880" s="1"/>
    </row>
    <row r="881" spans="1:26" ht="23.25">
      <c r="A881" s="1"/>
      <c r="B881" s="41"/>
      <c r="C881" s="41"/>
      <c r="D881" s="41"/>
      <c r="E881" s="41"/>
      <c r="F881" s="51"/>
      <c r="G881" s="90"/>
      <c r="H881" s="41"/>
      <c r="I881" s="45"/>
      <c r="J881" s="49" t="s">
        <v>46</v>
      </c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>
        <f>SUM(U897+U910+U914+U918+U922+U926+U886+U894+U890)</f>
        <v>27643.800000000003</v>
      </c>
      <c r="V881" s="83">
        <f>SUM(V897+V910+V914+V918+V922+V926+V886+V894+V890)</f>
        <v>28568.4</v>
      </c>
      <c r="W881" s="84">
        <f>SUM(W897+W910+W914+W918+W922+W926+W886+W894+W890)</f>
        <v>25469</v>
      </c>
      <c r="X881" s="82">
        <f>(W881/U881)*100</f>
        <v>92.13277479941252</v>
      </c>
      <c r="Y881" s="83">
        <f>(W881/V881)*100</f>
        <v>89.15095000070006</v>
      </c>
      <c r="Z881" s="1"/>
    </row>
    <row r="882" spans="1:26" ht="23.25">
      <c r="A882" s="1"/>
      <c r="B882" s="41"/>
      <c r="C882" s="41"/>
      <c r="D882" s="41"/>
      <c r="E882" s="41"/>
      <c r="F882" s="51"/>
      <c r="G882" s="90"/>
      <c r="H882" s="41"/>
      <c r="I882" s="45"/>
      <c r="J882" s="49"/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/>
      <c r="V882" s="83"/>
      <c r="W882" s="84"/>
      <c r="X882" s="82"/>
      <c r="Y882" s="83"/>
      <c r="Z882" s="1"/>
    </row>
    <row r="883" spans="1:26" ht="23.25">
      <c r="A883" s="1"/>
      <c r="B883" s="41"/>
      <c r="C883" s="41"/>
      <c r="D883" s="41"/>
      <c r="E883" s="41"/>
      <c r="F883" s="51"/>
      <c r="G883" s="90"/>
      <c r="H883" s="41" t="s">
        <v>68</v>
      </c>
      <c r="I883" s="45"/>
      <c r="J883" s="49" t="s">
        <v>69</v>
      </c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/>
      <c r="V883" s="83"/>
      <c r="W883" s="84"/>
      <c r="X883" s="82"/>
      <c r="Y883" s="83"/>
      <c r="Z883" s="1"/>
    </row>
    <row r="884" spans="1:26" ht="23.25">
      <c r="A884" s="1"/>
      <c r="B884" s="41"/>
      <c r="C884" s="41"/>
      <c r="D884" s="41"/>
      <c r="E884" s="41"/>
      <c r="F884" s="51"/>
      <c r="G884" s="90"/>
      <c r="H884" s="41"/>
      <c r="I884" s="45"/>
      <c r="J884" s="49" t="s">
        <v>70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>
        <f>SUM(U885:U886)</f>
        <v>8461.6</v>
      </c>
      <c r="V884" s="83">
        <f>SUM(V885:V886)</f>
        <v>10409.2</v>
      </c>
      <c r="W884" s="84">
        <f>SUM(W885:W886)</f>
        <v>9012.6</v>
      </c>
      <c r="X884" s="82">
        <f>(W884/U884)*100</f>
        <v>106.51177082348494</v>
      </c>
      <c r="Y884" s="83">
        <f>(W884/V884)*100</f>
        <v>86.58302271067902</v>
      </c>
      <c r="Z884" s="1"/>
    </row>
    <row r="885" spans="1:26" ht="23.25">
      <c r="A885" s="1"/>
      <c r="B885" s="41"/>
      <c r="C885" s="41"/>
      <c r="D885" s="41"/>
      <c r="E885" s="41"/>
      <c r="F885" s="51"/>
      <c r="G885" s="90"/>
      <c r="H885" s="41"/>
      <c r="I885" s="45"/>
      <c r="J885" s="49" t="s">
        <v>45</v>
      </c>
      <c r="K885" s="50"/>
      <c r="L885" s="43"/>
      <c r="M885" s="71"/>
      <c r="N885" s="72"/>
      <c r="O885" s="73"/>
      <c r="P885" s="71"/>
      <c r="Q885" s="79"/>
      <c r="R885" s="80"/>
      <c r="S885" s="79"/>
      <c r="T885" s="81"/>
      <c r="U885" s="82"/>
      <c r="V885" s="83"/>
      <c r="W885" s="84"/>
      <c r="X885" s="82"/>
      <c r="Y885" s="83"/>
      <c r="Z885" s="1"/>
    </row>
    <row r="886" spans="1:26" ht="23.25">
      <c r="A886" s="1"/>
      <c r="B886" s="41"/>
      <c r="C886" s="41"/>
      <c r="D886" s="41"/>
      <c r="E886" s="41"/>
      <c r="F886" s="51"/>
      <c r="G886" s="90"/>
      <c r="H886" s="41"/>
      <c r="I886" s="45"/>
      <c r="J886" s="49" t="s">
        <v>46</v>
      </c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>
        <v>8461.6</v>
      </c>
      <c r="V886" s="83">
        <v>10409.2</v>
      </c>
      <c r="W886" s="84">
        <v>9012.6</v>
      </c>
      <c r="X886" s="82">
        <f>(W886/U886)*100</f>
        <v>106.51177082348494</v>
      </c>
      <c r="Y886" s="83">
        <f>(W886/V886)*100</f>
        <v>86.58302271067902</v>
      </c>
      <c r="Z886" s="1"/>
    </row>
    <row r="887" spans="1:26" ht="23.25">
      <c r="A887" s="1"/>
      <c r="B887" s="41"/>
      <c r="C887" s="41"/>
      <c r="D887" s="41"/>
      <c r="E887" s="41"/>
      <c r="F887" s="51"/>
      <c r="G887" s="90"/>
      <c r="H887" s="41" t="s">
        <v>230</v>
      </c>
      <c r="I887" s="45"/>
      <c r="J887" s="49" t="s">
        <v>231</v>
      </c>
      <c r="K887" s="50"/>
      <c r="L887" s="43"/>
      <c r="M887" s="71"/>
      <c r="N887" s="72"/>
      <c r="O887" s="73"/>
      <c r="P887" s="71"/>
      <c r="Q887" s="79"/>
      <c r="R887" s="80"/>
      <c r="S887" s="79"/>
      <c r="T887" s="81"/>
      <c r="U887" s="82"/>
      <c r="V887" s="83"/>
      <c r="W887" s="84"/>
      <c r="X887" s="82"/>
      <c r="Y887" s="83"/>
      <c r="Z887" s="1"/>
    </row>
    <row r="888" spans="1:26" ht="23.25">
      <c r="A888" s="1"/>
      <c r="B888" s="41"/>
      <c r="C888" s="41"/>
      <c r="D888" s="41"/>
      <c r="E888" s="41"/>
      <c r="F888" s="51"/>
      <c r="G888" s="90"/>
      <c r="H888" s="41"/>
      <c r="I888" s="45"/>
      <c r="J888" s="49" t="s">
        <v>232</v>
      </c>
      <c r="K888" s="50"/>
      <c r="L888" s="43"/>
      <c r="M888" s="71"/>
      <c r="N888" s="72"/>
      <c r="O888" s="73"/>
      <c r="P888" s="71"/>
      <c r="Q888" s="79"/>
      <c r="R888" s="80"/>
      <c r="S888" s="79"/>
      <c r="T888" s="81"/>
      <c r="U888" s="82">
        <f>SUM(U889:U890)</f>
        <v>4292.6</v>
      </c>
      <c r="V888" s="83">
        <f>SUM(V889:V890)</f>
        <v>4871.5</v>
      </c>
      <c r="W888" s="84">
        <f>SUM(W889:W890)</f>
        <v>4543.4</v>
      </c>
      <c r="X888" s="82">
        <f>(W888/U888)*100</f>
        <v>105.84261286865768</v>
      </c>
      <c r="Y888" s="83">
        <f>(W888/V888)*100</f>
        <v>93.26490813917684</v>
      </c>
      <c r="Z888" s="1"/>
    </row>
    <row r="889" spans="1:26" ht="23.25">
      <c r="A889" s="1"/>
      <c r="B889" s="41"/>
      <c r="C889" s="41"/>
      <c r="D889" s="41"/>
      <c r="E889" s="41"/>
      <c r="F889" s="51"/>
      <c r="G889" s="90"/>
      <c r="H889" s="41"/>
      <c r="I889" s="45"/>
      <c r="J889" s="49" t="s">
        <v>45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/>
      <c r="V889" s="83"/>
      <c r="W889" s="84"/>
      <c r="X889" s="82"/>
      <c r="Y889" s="83"/>
      <c r="Z889" s="1"/>
    </row>
    <row r="890" spans="1:26" ht="23.25">
      <c r="A890" s="1"/>
      <c r="B890" s="41"/>
      <c r="C890" s="41"/>
      <c r="D890" s="41"/>
      <c r="E890" s="41"/>
      <c r="F890" s="51"/>
      <c r="G890" s="90"/>
      <c r="H890" s="41"/>
      <c r="I890" s="45"/>
      <c r="J890" s="49" t="s">
        <v>46</v>
      </c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>
        <v>4292.6</v>
      </c>
      <c r="V890" s="83">
        <v>4871.5</v>
      </c>
      <c r="W890" s="84">
        <v>4543.4</v>
      </c>
      <c r="X890" s="82">
        <f>(W890/U890)*100</f>
        <v>105.84261286865768</v>
      </c>
      <c r="Y890" s="83">
        <f>(W890/V890)*100</f>
        <v>93.26490813917684</v>
      </c>
      <c r="Z890" s="1"/>
    </row>
    <row r="891" spans="1:26" ht="23.25">
      <c r="A891" s="1"/>
      <c r="B891" s="41"/>
      <c r="C891" s="41"/>
      <c r="D891" s="41"/>
      <c r="E891" s="41"/>
      <c r="F891" s="51"/>
      <c r="G891" s="90"/>
      <c r="H891" s="41" t="s">
        <v>281</v>
      </c>
      <c r="I891" s="45"/>
      <c r="J891" s="49" t="s">
        <v>282</v>
      </c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/>
      <c r="V891" s="83"/>
      <c r="W891" s="84"/>
      <c r="X891" s="82"/>
      <c r="Y891" s="83"/>
      <c r="Z891" s="1"/>
    </row>
    <row r="892" spans="1:26" ht="23.25">
      <c r="A892" s="1"/>
      <c r="B892" s="41"/>
      <c r="C892" s="41"/>
      <c r="D892" s="41"/>
      <c r="E892" s="41"/>
      <c r="F892" s="51"/>
      <c r="G892" s="90"/>
      <c r="H892" s="41"/>
      <c r="I892" s="45"/>
      <c r="J892" s="49" t="s">
        <v>283</v>
      </c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>
        <f>SUM(U893:U894)</f>
        <v>4873.4</v>
      </c>
      <c r="V892" s="83">
        <f>SUM(V893:V894)</f>
        <v>7000.4</v>
      </c>
      <c r="W892" s="84">
        <f>SUM(W893:W894)</f>
        <v>6775.1</v>
      </c>
      <c r="X892" s="82">
        <f>(W892/U892)*100</f>
        <v>139.02203800221614</v>
      </c>
      <c r="Y892" s="83">
        <f>(W892/V892)*100</f>
        <v>96.7816124792869</v>
      </c>
      <c r="Z892" s="1"/>
    </row>
    <row r="893" spans="1:26" ht="23.25">
      <c r="A893" s="1"/>
      <c r="B893" s="41"/>
      <c r="C893" s="41"/>
      <c r="D893" s="41"/>
      <c r="E893" s="41"/>
      <c r="F893" s="51"/>
      <c r="G893" s="90"/>
      <c r="H893" s="41"/>
      <c r="I893" s="45"/>
      <c r="J893" s="49" t="s">
        <v>45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/>
      <c r="V893" s="83"/>
      <c r="W893" s="84"/>
      <c r="X893" s="82"/>
      <c r="Y893" s="83"/>
      <c r="Z893" s="1"/>
    </row>
    <row r="894" spans="1:26" ht="23.25">
      <c r="A894" s="1"/>
      <c r="B894" s="41"/>
      <c r="C894" s="41"/>
      <c r="D894" s="41"/>
      <c r="E894" s="41"/>
      <c r="F894" s="51"/>
      <c r="G894" s="90"/>
      <c r="H894" s="41"/>
      <c r="I894" s="45"/>
      <c r="J894" s="49" t="s">
        <v>46</v>
      </c>
      <c r="K894" s="50"/>
      <c r="L894" s="43"/>
      <c r="M894" s="71"/>
      <c r="N894" s="72"/>
      <c r="O894" s="73"/>
      <c r="P894" s="71"/>
      <c r="Q894" s="79"/>
      <c r="R894" s="80"/>
      <c r="S894" s="79"/>
      <c r="T894" s="81"/>
      <c r="U894" s="82">
        <v>4873.4</v>
      </c>
      <c r="V894" s="83">
        <v>7000.4</v>
      </c>
      <c r="W894" s="84">
        <v>6775.1</v>
      </c>
      <c r="X894" s="82">
        <f>(W894/U894)*100</f>
        <v>139.02203800221614</v>
      </c>
      <c r="Y894" s="83">
        <f>(W894/V894)*100</f>
        <v>96.7816124792869</v>
      </c>
      <c r="Z894" s="1"/>
    </row>
    <row r="895" spans="1:26" ht="23.25">
      <c r="A895" s="1"/>
      <c r="B895" s="41"/>
      <c r="C895" s="41"/>
      <c r="D895" s="41"/>
      <c r="E895" s="41"/>
      <c r="F895" s="51"/>
      <c r="G895" s="90"/>
      <c r="H895" s="41" t="s">
        <v>93</v>
      </c>
      <c r="I895" s="45"/>
      <c r="J895" s="49" t="s">
        <v>94</v>
      </c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>
        <f>SUM(U896:U897)</f>
        <v>11629.7</v>
      </c>
      <c r="V895" s="83">
        <f>SUM(V896:V897)</f>
        <v>14847.2</v>
      </c>
      <c r="W895" s="84">
        <f>SUM(W896:W897)</f>
        <v>14617.5</v>
      </c>
      <c r="X895" s="82">
        <f>(W895/U895)*100</f>
        <v>125.69111842953815</v>
      </c>
      <c r="Y895" s="83">
        <f>(W895/V895)*100</f>
        <v>98.45290694541731</v>
      </c>
      <c r="Z895" s="1"/>
    </row>
    <row r="896" spans="1:26" ht="23.25">
      <c r="A896" s="1"/>
      <c r="B896" s="41"/>
      <c r="C896" s="41"/>
      <c r="D896" s="41"/>
      <c r="E896" s="41"/>
      <c r="F896" s="51"/>
      <c r="G896" s="90"/>
      <c r="H896" s="41"/>
      <c r="I896" s="45"/>
      <c r="J896" s="49" t="s">
        <v>45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>
        <v>11629.7</v>
      </c>
      <c r="V896" s="83">
        <v>14847.2</v>
      </c>
      <c r="W896" s="84">
        <v>14617.5</v>
      </c>
      <c r="X896" s="82">
        <f>(W896/U896)*100</f>
        <v>125.69111842953815</v>
      </c>
      <c r="Y896" s="83">
        <f>(W896/V896)*100</f>
        <v>98.45290694541731</v>
      </c>
      <c r="Z896" s="1"/>
    </row>
    <row r="897" spans="1:26" ht="23.25">
      <c r="A897" s="1"/>
      <c r="B897" s="41"/>
      <c r="C897" s="41"/>
      <c r="D897" s="41"/>
      <c r="E897" s="41"/>
      <c r="F897" s="51"/>
      <c r="G897" s="90"/>
      <c r="H897" s="41"/>
      <c r="I897" s="45"/>
      <c r="J897" s="49" t="s">
        <v>46</v>
      </c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/>
      <c r="V897" s="83"/>
      <c r="W897" s="84"/>
      <c r="X897" s="82"/>
      <c r="Y897" s="83"/>
      <c r="Z897" s="1"/>
    </row>
    <row r="898" spans="1:26" ht="23.25">
      <c r="A898" s="1"/>
      <c r="B898" s="41"/>
      <c r="C898" s="41"/>
      <c r="D898" s="41"/>
      <c r="E898" s="41"/>
      <c r="F898" s="51"/>
      <c r="G898" s="90"/>
      <c r="H898" s="41" t="s">
        <v>187</v>
      </c>
      <c r="I898" s="45"/>
      <c r="J898" s="49" t="s">
        <v>188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>
        <f>SUM(U899:U910)</f>
        <v>33894.9</v>
      </c>
      <c r="V898" s="83">
        <f>SUM(V899:V910)</f>
        <v>32695.100000000002</v>
      </c>
      <c r="W898" s="84">
        <f>SUM(W899:W910)</f>
        <v>35540.9</v>
      </c>
      <c r="X898" s="82">
        <f>(W898/U898)*100</f>
        <v>104.85618780406492</v>
      </c>
      <c r="Y898" s="83">
        <f>(W898/V898)*100</f>
        <v>108.70405657116815</v>
      </c>
      <c r="Z898" s="1"/>
    </row>
    <row r="899" spans="1:26" ht="23.25">
      <c r="A899" s="1"/>
      <c r="B899" s="41"/>
      <c r="C899" s="41"/>
      <c r="D899" s="41"/>
      <c r="E899" s="41"/>
      <c r="F899" s="51"/>
      <c r="G899" s="90"/>
      <c r="H899" s="41"/>
      <c r="I899" s="45"/>
      <c r="J899" s="49" t="s">
        <v>45</v>
      </c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>
        <v>25525.3</v>
      </c>
      <c r="V899" s="83">
        <v>28054.4</v>
      </c>
      <c r="W899" s="84">
        <v>31550.4</v>
      </c>
      <c r="X899" s="82">
        <f>(W899/U899)*100</f>
        <v>123.60442384614481</v>
      </c>
      <c r="Y899" s="83">
        <f>(W899/V899)*100</f>
        <v>112.46150336489107</v>
      </c>
      <c r="Z899" s="1"/>
    </row>
    <row r="900" spans="1:26" ht="23.25">
      <c r="A900" s="1"/>
      <c r="B900" s="52"/>
      <c r="C900" s="52"/>
      <c r="D900" s="52"/>
      <c r="E900" s="52"/>
      <c r="F900" s="91"/>
      <c r="G900" s="92"/>
      <c r="H900" s="52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348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30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28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33</v>
      </c>
      <c r="O904" s="63"/>
      <c r="P904" s="63"/>
      <c r="Q904" s="63"/>
      <c r="R904" s="64"/>
      <c r="S904" s="8" t="s">
        <v>21</v>
      </c>
      <c r="T904" s="8"/>
      <c r="U904" s="14" t="s">
        <v>2</v>
      </c>
      <c r="V904" s="15"/>
      <c r="W904" s="15"/>
      <c r="X904" s="15"/>
      <c r="Y904" s="16"/>
      <c r="Z904" s="1"/>
    </row>
    <row r="905" spans="1:26" ht="23.25">
      <c r="A905" s="1"/>
      <c r="B905" s="20" t="s">
        <v>29</v>
      </c>
      <c r="C905" s="21"/>
      <c r="D905" s="21"/>
      <c r="E905" s="21"/>
      <c r="F905" s="21"/>
      <c r="G905" s="21"/>
      <c r="H905" s="62"/>
      <c r="I905" s="1"/>
      <c r="J905" s="2" t="s">
        <v>4</v>
      </c>
      <c r="K905" s="18"/>
      <c r="L905" s="23" t="s">
        <v>22</v>
      </c>
      <c r="M905" s="23" t="s">
        <v>31</v>
      </c>
      <c r="N905" s="65"/>
      <c r="O905" s="17"/>
      <c r="P905" s="66"/>
      <c r="Q905" s="23" t="s">
        <v>3</v>
      </c>
      <c r="R905" s="16"/>
      <c r="S905" s="15" t="s">
        <v>23</v>
      </c>
      <c r="T905" s="15"/>
      <c r="U905" s="20" t="s">
        <v>20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24</v>
      </c>
      <c r="M906" s="31" t="s">
        <v>24</v>
      </c>
      <c r="N906" s="29" t="s">
        <v>6</v>
      </c>
      <c r="O906" s="68" t="s">
        <v>7</v>
      </c>
      <c r="P906" s="29" t="s">
        <v>8</v>
      </c>
      <c r="Q906" s="20" t="s">
        <v>41</v>
      </c>
      <c r="R906" s="22"/>
      <c r="S906" s="27" t="s">
        <v>25</v>
      </c>
      <c r="T906" s="15"/>
      <c r="U906" s="24"/>
      <c r="V906" s="25"/>
      <c r="W906" s="1"/>
      <c r="X906" s="14" t="s">
        <v>3</v>
      </c>
      <c r="Y906" s="16"/>
      <c r="Z906" s="1"/>
    </row>
    <row r="907" spans="1:26" ht="23.25">
      <c r="A907" s="1"/>
      <c r="B907" s="14" t="s">
        <v>14</v>
      </c>
      <c r="C907" s="14" t="s">
        <v>15</v>
      </c>
      <c r="D907" s="14" t="s">
        <v>16</v>
      </c>
      <c r="E907" s="14" t="s">
        <v>17</v>
      </c>
      <c r="F907" s="28" t="s">
        <v>18</v>
      </c>
      <c r="G907" s="2" t="s">
        <v>5</v>
      </c>
      <c r="H907" s="14" t="s">
        <v>19</v>
      </c>
      <c r="I907" s="24"/>
      <c r="J907" s="1"/>
      <c r="K907" s="18"/>
      <c r="L907" s="26" t="s">
        <v>26</v>
      </c>
      <c r="M907" s="29" t="s">
        <v>32</v>
      </c>
      <c r="N907" s="29"/>
      <c r="O907" s="29"/>
      <c r="P907" s="29"/>
      <c r="Q907" s="26" t="s">
        <v>34</v>
      </c>
      <c r="R907" s="30" t="s">
        <v>34</v>
      </c>
      <c r="S907" s="106" t="s">
        <v>37</v>
      </c>
      <c r="T907" s="108" t="s">
        <v>38</v>
      </c>
      <c r="U907" s="31" t="s">
        <v>6</v>
      </c>
      <c r="V907" s="29" t="s">
        <v>9</v>
      </c>
      <c r="W907" s="26" t="s">
        <v>10</v>
      </c>
      <c r="X907" s="14" t="s">
        <v>11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35</v>
      </c>
      <c r="R908" s="38" t="s">
        <v>36</v>
      </c>
      <c r="S908" s="107"/>
      <c r="T908" s="109"/>
      <c r="U908" s="32"/>
      <c r="V908" s="33"/>
      <c r="W908" s="34"/>
      <c r="X908" s="39" t="s">
        <v>39</v>
      </c>
      <c r="Y908" s="40" t="s">
        <v>40</v>
      </c>
      <c r="Z908" s="1"/>
    </row>
    <row r="909" spans="1:26" ht="23.25">
      <c r="A909" s="1"/>
      <c r="B909" s="41"/>
      <c r="C909" s="41"/>
      <c r="D909" s="41"/>
      <c r="E909" s="41"/>
      <c r="F909" s="51"/>
      <c r="G909" s="90"/>
      <c r="H909" s="41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1" t="s">
        <v>205</v>
      </c>
      <c r="C910" s="41"/>
      <c r="D910" s="41" t="s">
        <v>47</v>
      </c>
      <c r="E910" s="41"/>
      <c r="F910" s="51" t="s">
        <v>290</v>
      </c>
      <c r="G910" s="90" t="s">
        <v>58</v>
      </c>
      <c r="H910" s="41"/>
      <c r="I910" s="45"/>
      <c r="J910" s="49" t="s">
        <v>46</v>
      </c>
      <c r="K910" s="50"/>
      <c r="L910" s="43"/>
      <c r="M910" s="71"/>
      <c r="N910" s="72"/>
      <c r="O910" s="73"/>
      <c r="P910" s="71"/>
      <c r="Q910" s="79"/>
      <c r="R910" s="80"/>
      <c r="S910" s="79"/>
      <c r="T910" s="81"/>
      <c r="U910" s="82">
        <v>8369.6</v>
      </c>
      <c r="V910" s="83">
        <v>4640.7</v>
      </c>
      <c r="W910" s="84">
        <v>3990.5</v>
      </c>
      <c r="X910" s="82">
        <f>(W910/U910)*100</f>
        <v>47.678503154272605</v>
      </c>
      <c r="Y910" s="83">
        <f>(W910/V910)*100</f>
        <v>85.9891826664081</v>
      </c>
      <c r="Z910" s="1"/>
    </row>
    <row r="911" spans="1:26" ht="23.25">
      <c r="A911" s="1"/>
      <c r="B911" s="41"/>
      <c r="C911" s="41"/>
      <c r="D911" s="41"/>
      <c r="E911" s="41"/>
      <c r="F911" s="51"/>
      <c r="G911" s="90"/>
      <c r="H911" s="41" t="s">
        <v>189</v>
      </c>
      <c r="I911" s="45"/>
      <c r="J911" s="49" t="s">
        <v>190</v>
      </c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/>
      <c r="V911" s="83"/>
      <c r="W911" s="84"/>
      <c r="X911" s="82"/>
      <c r="Y911" s="83"/>
      <c r="Z911" s="1"/>
    </row>
    <row r="912" spans="1:26" ht="23.25">
      <c r="A912" s="1"/>
      <c r="B912" s="41"/>
      <c r="C912" s="41"/>
      <c r="D912" s="41"/>
      <c r="E912" s="41"/>
      <c r="F912" s="51"/>
      <c r="G912" s="90"/>
      <c r="H912" s="41"/>
      <c r="I912" s="45"/>
      <c r="J912" s="49" t="s">
        <v>191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>
        <f>SUM(U913:U914)</f>
        <v>46937.7</v>
      </c>
      <c r="V912" s="83">
        <f>SUM(V913:V914)</f>
        <v>48142.7</v>
      </c>
      <c r="W912" s="84">
        <f>SUM(W913:W914)</f>
        <v>47167.1</v>
      </c>
      <c r="X912" s="82">
        <f>(W912/U912)*100</f>
        <v>100.48873293748947</v>
      </c>
      <c r="Y912" s="83">
        <f>(W912/V912)*100</f>
        <v>97.97352454266172</v>
      </c>
      <c r="Z912" s="1"/>
    </row>
    <row r="913" spans="1:26" ht="23.25">
      <c r="A913" s="1"/>
      <c r="B913" s="41"/>
      <c r="C913" s="41"/>
      <c r="D913" s="41"/>
      <c r="E913" s="41"/>
      <c r="F913" s="51"/>
      <c r="G913" s="90"/>
      <c r="H913" s="41"/>
      <c r="I913" s="45"/>
      <c r="J913" s="49" t="s">
        <v>45</v>
      </c>
      <c r="K913" s="50"/>
      <c r="L913" s="43"/>
      <c r="M913" s="71"/>
      <c r="N913" s="72"/>
      <c r="O913" s="73"/>
      <c r="P913" s="71"/>
      <c r="Q913" s="79"/>
      <c r="R913" s="80"/>
      <c r="S913" s="79"/>
      <c r="T913" s="81"/>
      <c r="U913" s="82">
        <v>45291.1</v>
      </c>
      <c r="V913" s="83">
        <v>46496.1</v>
      </c>
      <c r="W913" s="84">
        <v>46019.7</v>
      </c>
      <c r="X913" s="82">
        <f>(W913/U913)*100</f>
        <v>101.6087045799285</v>
      </c>
      <c r="Y913" s="83">
        <f>(W913/V913)*100</f>
        <v>98.97539793660113</v>
      </c>
      <c r="Z913" s="1"/>
    </row>
    <row r="914" spans="1:26" ht="23.25">
      <c r="A914" s="1"/>
      <c r="B914" s="41"/>
      <c r="C914" s="41"/>
      <c r="D914" s="41"/>
      <c r="E914" s="41"/>
      <c r="F914" s="51"/>
      <c r="G914" s="90"/>
      <c r="H914" s="41"/>
      <c r="I914" s="45"/>
      <c r="J914" s="49" t="s">
        <v>46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>
        <v>1646.6</v>
      </c>
      <c r="V914" s="83">
        <v>1646.6</v>
      </c>
      <c r="W914" s="84">
        <v>1147.4</v>
      </c>
      <c r="X914" s="82">
        <f>(W914/U914)*100</f>
        <v>69.68298311672538</v>
      </c>
      <c r="Y914" s="83">
        <f>(W914/V914)*100</f>
        <v>69.68298311672538</v>
      </c>
      <c r="Z914" s="1"/>
    </row>
    <row r="915" spans="1:26" ht="23.25">
      <c r="A915" s="1"/>
      <c r="B915" s="41"/>
      <c r="C915" s="41"/>
      <c r="D915" s="41"/>
      <c r="E915" s="41"/>
      <c r="F915" s="51"/>
      <c r="G915" s="90"/>
      <c r="H915" s="41" t="s">
        <v>192</v>
      </c>
      <c r="I915" s="45"/>
      <c r="J915" s="49" t="s">
        <v>193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/>
      <c r="V915" s="83"/>
      <c r="W915" s="84"/>
      <c r="X915" s="82"/>
      <c r="Y915" s="83"/>
      <c r="Z915" s="1"/>
    </row>
    <row r="916" spans="1:26" ht="23.25">
      <c r="A916" s="1"/>
      <c r="B916" s="41"/>
      <c r="C916" s="41"/>
      <c r="D916" s="41"/>
      <c r="E916" s="41"/>
      <c r="F916" s="51"/>
      <c r="G916" s="90"/>
      <c r="H916" s="41"/>
      <c r="I916" s="45"/>
      <c r="J916" s="49" t="s">
        <v>194</v>
      </c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>
        <f>SUM(U917:U918)</f>
        <v>10939.4</v>
      </c>
      <c r="V916" s="83">
        <f>SUM(V917:V918)</f>
        <v>12837</v>
      </c>
      <c r="W916" s="84">
        <f>SUM(W917:W918)</f>
        <v>12682.2</v>
      </c>
      <c r="X916" s="82">
        <f>(W916/U916)*100</f>
        <v>115.93140391611973</v>
      </c>
      <c r="Y916" s="83">
        <f>(W916/V916)*100</f>
        <v>98.79411077354523</v>
      </c>
      <c r="Z916" s="1"/>
    </row>
    <row r="917" spans="1:26" ht="23.25">
      <c r="A917" s="1"/>
      <c r="B917" s="41"/>
      <c r="C917" s="41"/>
      <c r="D917" s="41"/>
      <c r="E917" s="41"/>
      <c r="F917" s="51"/>
      <c r="G917" s="90"/>
      <c r="H917" s="41"/>
      <c r="I917" s="45"/>
      <c r="J917" s="49" t="s">
        <v>45</v>
      </c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>
        <v>10939.4</v>
      </c>
      <c r="V917" s="83">
        <v>12837</v>
      </c>
      <c r="W917" s="84">
        <v>12682.2</v>
      </c>
      <c r="X917" s="82">
        <f>(W917/U917)*100</f>
        <v>115.93140391611973</v>
      </c>
      <c r="Y917" s="83">
        <f>(W917/V917)*100</f>
        <v>98.79411077354523</v>
      </c>
      <c r="Z917" s="1"/>
    </row>
    <row r="918" spans="1:26" ht="23.25">
      <c r="A918" s="1"/>
      <c r="B918" s="41"/>
      <c r="C918" s="41"/>
      <c r="D918" s="41"/>
      <c r="E918" s="41"/>
      <c r="F918" s="51"/>
      <c r="G918" s="90"/>
      <c r="H918" s="41"/>
      <c r="I918" s="45"/>
      <c r="J918" s="49" t="s">
        <v>46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/>
      <c r="V918" s="83"/>
      <c r="W918" s="84"/>
      <c r="X918" s="82"/>
      <c r="Y918" s="83"/>
      <c r="Z918" s="1"/>
    </row>
    <row r="919" spans="1:26" ht="23.25">
      <c r="A919" s="1"/>
      <c r="B919" s="41"/>
      <c r="C919" s="41"/>
      <c r="D919" s="41"/>
      <c r="E919" s="41"/>
      <c r="F919" s="51"/>
      <c r="G919" s="90"/>
      <c r="H919" s="41" t="s">
        <v>195</v>
      </c>
      <c r="I919" s="45"/>
      <c r="J919" s="49" t="s">
        <v>196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/>
      <c r="V919" s="83"/>
      <c r="W919" s="84"/>
      <c r="X919" s="82"/>
      <c r="Y919" s="83"/>
      <c r="Z919" s="1"/>
    </row>
    <row r="920" spans="1:26" ht="23.25">
      <c r="A920" s="1"/>
      <c r="B920" s="41"/>
      <c r="C920" s="41"/>
      <c r="D920" s="41"/>
      <c r="E920" s="41"/>
      <c r="F920" s="51"/>
      <c r="G920" s="90"/>
      <c r="H920" s="41"/>
      <c r="I920" s="45"/>
      <c r="J920" s="49" t="s">
        <v>197</v>
      </c>
      <c r="K920" s="50"/>
      <c r="L920" s="43"/>
      <c r="M920" s="71"/>
      <c r="N920" s="72"/>
      <c r="O920" s="73"/>
      <c r="P920" s="71"/>
      <c r="Q920" s="79"/>
      <c r="R920" s="80"/>
      <c r="S920" s="79"/>
      <c r="T920" s="81"/>
      <c r="U920" s="82">
        <f>SUM(U921:U922)</f>
        <v>58855.1</v>
      </c>
      <c r="V920" s="83">
        <f>SUM(V921:V922)</f>
        <v>57620.4</v>
      </c>
      <c r="W920" s="84">
        <f>SUM(W921:W922)</f>
        <v>57755</v>
      </c>
      <c r="X920" s="82">
        <f>(W920/U920)*100</f>
        <v>98.1308331818313</v>
      </c>
      <c r="Y920" s="83">
        <f>(W920/V920)*100</f>
        <v>100.23359782299323</v>
      </c>
      <c r="Z920" s="1"/>
    </row>
    <row r="921" spans="1:26" ht="23.25">
      <c r="A921" s="1"/>
      <c r="B921" s="41"/>
      <c r="C921" s="41"/>
      <c r="D921" s="41"/>
      <c r="E921" s="41"/>
      <c r="F921" s="51"/>
      <c r="G921" s="90"/>
      <c r="H921" s="41"/>
      <c r="I921" s="45"/>
      <c r="J921" s="49" t="s">
        <v>45</v>
      </c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>
        <v>58855.1</v>
      </c>
      <c r="V921" s="83">
        <v>57620.4</v>
      </c>
      <c r="W921" s="84">
        <v>57755</v>
      </c>
      <c r="X921" s="82">
        <f>(W921/U921)*100</f>
        <v>98.1308331818313</v>
      </c>
      <c r="Y921" s="83">
        <f>(W921/V921)*100</f>
        <v>100.23359782299323</v>
      </c>
      <c r="Z921" s="1"/>
    </row>
    <row r="922" spans="1:26" ht="23.25">
      <c r="A922" s="1"/>
      <c r="B922" s="41"/>
      <c r="C922" s="41"/>
      <c r="D922" s="41"/>
      <c r="E922" s="41"/>
      <c r="F922" s="51"/>
      <c r="G922" s="90"/>
      <c r="H922" s="41"/>
      <c r="I922" s="45"/>
      <c r="J922" s="49" t="s">
        <v>46</v>
      </c>
      <c r="K922" s="50"/>
      <c r="L922" s="43"/>
      <c r="M922" s="71"/>
      <c r="N922" s="72"/>
      <c r="O922" s="73"/>
      <c r="P922" s="71"/>
      <c r="Q922" s="79"/>
      <c r="R922" s="80"/>
      <c r="S922" s="79"/>
      <c r="T922" s="81"/>
      <c r="U922" s="82"/>
      <c r="V922" s="83"/>
      <c r="W922" s="84"/>
      <c r="X922" s="82"/>
      <c r="Y922" s="83"/>
      <c r="Z922" s="1"/>
    </row>
    <row r="923" spans="1:26" ht="23.25">
      <c r="A923" s="1"/>
      <c r="B923" s="41"/>
      <c r="C923" s="41"/>
      <c r="D923" s="41"/>
      <c r="E923" s="41"/>
      <c r="F923" s="51"/>
      <c r="G923" s="90"/>
      <c r="H923" s="41" t="s">
        <v>198</v>
      </c>
      <c r="I923" s="45"/>
      <c r="J923" s="49" t="s">
        <v>199</v>
      </c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/>
      <c r="V923" s="83"/>
      <c r="W923" s="84"/>
      <c r="X923" s="82"/>
      <c r="Y923" s="83"/>
      <c r="Z923" s="1"/>
    </row>
    <row r="924" spans="1:26" ht="23.25">
      <c r="A924" s="1"/>
      <c r="B924" s="41"/>
      <c r="C924" s="41"/>
      <c r="D924" s="41"/>
      <c r="E924" s="41"/>
      <c r="F924" s="51"/>
      <c r="G924" s="90"/>
      <c r="H924" s="41"/>
      <c r="I924" s="45"/>
      <c r="J924" s="49" t="s">
        <v>200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>
        <f>SUM(U925:U926)</f>
        <v>45455.4</v>
      </c>
      <c r="V924" s="83">
        <f>SUM(V925:V926)</f>
        <v>41299</v>
      </c>
      <c r="W924" s="84">
        <f>SUM(W925:W926)</f>
        <v>43150.7</v>
      </c>
      <c r="X924" s="82">
        <f>(W924/U924)*100</f>
        <v>94.92975532059997</v>
      </c>
      <c r="Y924" s="83">
        <f>(W924/V924)*100</f>
        <v>104.4836436717596</v>
      </c>
      <c r="Z924" s="1"/>
    </row>
    <row r="925" spans="1:26" ht="23.25">
      <c r="A925" s="1"/>
      <c r="B925" s="41"/>
      <c r="C925" s="41"/>
      <c r="D925" s="41"/>
      <c r="E925" s="41"/>
      <c r="F925" s="51"/>
      <c r="G925" s="90"/>
      <c r="H925" s="41"/>
      <c r="I925" s="45"/>
      <c r="J925" s="49" t="s">
        <v>45</v>
      </c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>
        <v>45455.4</v>
      </c>
      <c r="V925" s="83">
        <v>41299</v>
      </c>
      <c r="W925" s="84">
        <v>43150.7</v>
      </c>
      <c r="X925" s="82">
        <f>(W925/U925)*100</f>
        <v>94.92975532059997</v>
      </c>
      <c r="Y925" s="83">
        <f>(W925/V925)*100</f>
        <v>104.4836436717596</v>
      </c>
      <c r="Z925" s="1"/>
    </row>
    <row r="926" spans="1:26" ht="23.25">
      <c r="A926" s="1"/>
      <c r="B926" s="41"/>
      <c r="C926" s="41"/>
      <c r="D926" s="41"/>
      <c r="E926" s="41"/>
      <c r="F926" s="51"/>
      <c r="G926" s="90"/>
      <c r="H926" s="41"/>
      <c r="I926" s="45"/>
      <c r="J926" s="49" t="s">
        <v>46</v>
      </c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/>
      <c r="V926" s="83"/>
      <c r="W926" s="84"/>
      <c r="X926" s="82"/>
      <c r="Y926" s="83"/>
      <c r="Z926" s="1"/>
    </row>
    <row r="927" spans="1:26" ht="23.25">
      <c r="A927" s="1"/>
      <c r="B927" s="41"/>
      <c r="C927" s="41"/>
      <c r="D927" s="41"/>
      <c r="E927" s="41"/>
      <c r="F927" s="51"/>
      <c r="G927" s="90"/>
      <c r="H927" s="41"/>
      <c r="I927" s="45"/>
      <c r="J927" s="49"/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/>
      <c r="V927" s="83"/>
      <c r="W927" s="84"/>
      <c r="X927" s="82"/>
      <c r="Y927" s="83"/>
      <c r="Z927" s="1"/>
    </row>
    <row r="928" spans="1:26" ht="23.25">
      <c r="A928" s="1"/>
      <c r="B928" s="41"/>
      <c r="C928" s="41"/>
      <c r="D928" s="41"/>
      <c r="E928" s="41"/>
      <c r="F928" s="51" t="s">
        <v>297</v>
      </c>
      <c r="G928" s="90"/>
      <c r="H928" s="41"/>
      <c r="I928" s="45"/>
      <c r="J928" s="49" t="s">
        <v>298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>
        <f>SUM(U929:U930)</f>
        <v>9228.4</v>
      </c>
      <c r="V928" s="83">
        <f>SUM(V929:V930)</f>
        <v>7119.1</v>
      </c>
      <c r="W928" s="84">
        <f>SUM(W929:W930)</f>
        <v>7089.7</v>
      </c>
      <c r="X928" s="82">
        <f>(W928/U928)*100</f>
        <v>76.82480169910278</v>
      </c>
      <c r="Y928" s="83">
        <f>(W928/V928)*100</f>
        <v>99.5870264499726</v>
      </c>
      <c r="Z928" s="1"/>
    </row>
    <row r="929" spans="1:26" ht="23.25">
      <c r="A929" s="1"/>
      <c r="B929" s="41"/>
      <c r="C929" s="41"/>
      <c r="D929" s="41"/>
      <c r="E929" s="41"/>
      <c r="F929" s="51"/>
      <c r="G929" s="90"/>
      <c r="H929" s="41"/>
      <c r="I929" s="45"/>
      <c r="J929" s="49" t="s">
        <v>45</v>
      </c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>
        <f aca="true" t="shared" si="17" ref="U929:W930">SUM(U933)</f>
        <v>9228.4</v>
      </c>
      <c r="V929" s="83">
        <f t="shared" si="17"/>
        <v>7119.1</v>
      </c>
      <c r="W929" s="84">
        <f t="shared" si="17"/>
        <v>7089.7</v>
      </c>
      <c r="X929" s="82">
        <f>(W929/U929)*100</f>
        <v>76.82480169910278</v>
      </c>
      <c r="Y929" s="83">
        <f>(W929/V929)*100</f>
        <v>99.5870264499726</v>
      </c>
      <c r="Z929" s="1"/>
    </row>
    <row r="930" spans="1:26" ht="23.25">
      <c r="A930" s="1"/>
      <c r="B930" s="41"/>
      <c r="C930" s="41"/>
      <c r="D930" s="41"/>
      <c r="E930" s="41"/>
      <c r="F930" s="51"/>
      <c r="G930" s="90"/>
      <c r="H930" s="41"/>
      <c r="I930" s="45"/>
      <c r="J930" s="49" t="s">
        <v>46</v>
      </c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>
        <f t="shared" si="17"/>
        <v>0</v>
      </c>
      <c r="V930" s="83">
        <f t="shared" si="17"/>
        <v>0</v>
      </c>
      <c r="W930" s="84">
        <f t="shared" si="17"/>
        <v>0</v>
      </c>
      <c r="X930" s="82"/>
      <c r="Y930" s="83"/>
      <c r="Z930" s="1"/>
    </row>
    <row r="931" spans="1:26" ht="23.25">
      <c r="A931" s="1"/>
      <c r="B931" s="41"/>
      <c r="C931" s="41"/>
      <c r="D931" s="41"/>
      <c r="E931" s="41"/>
      <c r="F931" s="51"/>
      <c r="G931" s="90"/>
      <c r="H931" s="41"/>
      <c r="I931" s="45"/>
      <c r="J931" s="49"/>
      <c r="K931" s="50"/>
      <c r="L931" s="43"/>
      <c r="M931" s="71"/>
      <c r="N931" s="72"/>
      <c r="O931" s="73"/>
      <c r="P931" s="71"/>
      <c r="Q931" s="79"/>
      <c r="R931" s="80"/>
      <c r="S931" s="79"/>
      <c r="T931" s="81"/>
      <c r="U931" s="82"/>
      <c r="V931" s="83"/>
      <c r="W931" s="84"/>
      <c r="X931" s="82"/>
      <c r="Y931" s="83"/>
      <c r="Z931" s="1"/>
    </row>
    <row r="932" spans="1:26" ht="23.25">
      <c r="A932" s="1"/>
      <c r="B932" s="41"/>
      <c r="C932" s="41"/>
      <c r="D932" s="41"/>
      <c r="E932" s="41"/>
      <c r="F932" s="51"/>
      <c r="G932" s="90" t="s">
        <v>58</v>
      </c>
      <c r="H932" s="41"/>
      <c r="I932" s="45"/>
      <c r="J932" s="49" t="s">
        <v>59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>
        <f>SUM(U933:U934)</f>
        <v>9228.4</v>
      </c>
      <c r="V932" s="83">
        <f>SUM(V933:V934)</f>
        <v>7119.1</v>
      </c>
      <c r="W932" s="84">
        <f>SUM(W933:W934)</f>
        <v>7089.7</v>
      </c>
      <c r="X932" s="82">
        <f>(W932/U932)*100</f>
        <v>76.82480169910278</v>
      </c>
      <c r="Y932" s="83">
        <f>(W932/V932)*100</f>
        <v>99.5870264499726</v>
      </c>
      <c r="Z932" s="1"/>
    </row>
    <row r="933" spans="1:26" ht="23.25">
      <c r="A933" s="1"/>
      <c r="B933" s="41"/>
      <c r="C933" s="41"/>
      <c r="D933" s="41"/>
      <c r="E933" s="41"/>
      <c r="F933" s="51"/>
      <c r="G933" s="90"/>
      <c r="H933" s="41"/>
      <c r="I933" s="45"/>
      <c r="J933" s="49" t="s">
        <v>45</v>
      </c>
      <c r="K933" s="50"/>
      <c r="L933" s="43"/>
      <c r="M933" s="71"/>
      <c r="N933" s="72"/>
      <c r="O933" s="73"/>
      <c r="P933" s="71"/>
      <c r="Q933" s="79"/>
      <c r="R933" s="80"/>
      <c r="S933" s="79"/>
      <c r="T933" s="81"/>
      <c r="U933" s="82">
        <f>SUM(U938)</f>
        <v>9228.4</v>
      </c>
      <c r="V933" s="83">
        <f>SUM(V938)</f>
        <v>7119.1</v>
      </c>
      <c r="W933" s="84">
        <f>SUM(W938)</f>
        <v>7089.7</v>
      </c>
      <c r="X933" s="82">
        <f>(W933/U933)*100</f>
        <v>76.82480169910278</v>
      </c>
      <c r="Y933" s="83">
        <f>(W933/V933)*100</f>
        <v>99.5870264499726</v>
      </c>
      <c r="Z933" s="1"/>
    </row>
    <row r="934" spans="1:26" ht="23.25">
      <c r="A934" s="1"/>
      <c r="B934" s="41"/>
      <c r="C934" s="41"/>
      <c r="D934" s="41"/>
      <c r="E934" s="41"/>
      <c r="F934" s="51"/>
      <c r="G934" s="90"/>
      <c r="H934" s="41"/>
      <c r="I934" s="45"/>
      <c r="J934" s="49" t="s">
        <v>46</v>
      </c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/>
      <c r="V934" s="83"/>
      <c r="W934" s="84"/>
      <c r="X934" s="82"/>
      <c r="Y934" s="83"/>
      <c r="Z934" s="1"/>
    </row>
    <row r="935" spans="1:26" ht="23.25">
      <c r="A935" s="1"/>
      <c r="B935" s="41"/>
      <c r="C935" s="41"/>
      <c r="D935" s="41"/>
      <c r="E935" s="41"/>
      <c r="F935" s="51"/>
      <c r="G935" s="90"/>
      <c r="H935" s="41"/>
      <c r="I935" s="45"/>
      <c r="J935" s="49"/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/>
      <c r="V935" s="83"/>
      <c r="W935" s="84"/>
      <c r="X935" s="82"/>
      <c r="Y935" s="83"/>
      <c r="Z935" s="1"/>
    </row>
    <row r="936" spans="1:26" ht="23.25">
      <c r="A936" s="1"/>
      <c r="B936" s="41"/>
      <c r="C936" s="41"/>
      <c r="D936" s="41"/>
      <c r="E936" s="41"/>
      <c r="F936" s="51"/>
      <c r="G936" s="90"/>
      <c r="H936" s="41"/>
      <c r="I936" s="45"/>
      <c r="J936" s="49" t="s">
        <v>299</v>
      </c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/>
      <c r="V936" s="83"/>
      <c r="W936" s="84"/>
      <c r="X936" s="82"/>
      <c r="Y936" s="83"/>
      <c r="Z936" s="1"/>
    </row>
    <row r="937" spans="1:26" ht="23.25">
      <c r="A937" s="1"/>
      <c r="B937" s="41"/>
      <c r="C937" s="41"/>
      <c r="D937" s="41"/>
      <c r="E937" s="41"/>
      <c r="F937" s="51"/>
      <c r="G937" s="90"/>
      <c r="H937" s="41"/>
      <c r="I937" s="45"/>
      <c r="J937" s="49" t="s">
        <v>300</v>
      </c>
      <c r="K937" s="50"/>
      <c r="L937" s="43" t="s">
        <v>301</v>
      </c>
      <c r="M937" s="71">
        <v>855</v>
      </c>
      <c r="N937" s="72">
        <v>855</v>
      </c>
      <c r="O937" s="73">
        <v>855</v>
      </c>
      <c r="P937" s="71">
        <v>598</v>
      </c>
      <c r="Q937" s="79">
        <f>(P937/N937)*100</f>
        <v>69.94152046783626</v>
      </c>
      <c r="R937" s="80">
        <f>(P937/O937)*100</f>
        <v>69.94152046783626</v>
      </c>
      <c r="S937" s="79">
        <f>(N937/M937)*100</f>
        <v>100</v>
      </c>
      <c r="T937" s="81">
        <f>(P937/M937)*100</f>
        <v>69.94152046783626</v>
      </c>
      <c r="U937" s="82">
        <f>SUM(U938:U939)</f>
        <v>9228.4</v>
      </c>
      <c r="V937" s="83">
        <f>SUM(V938:V939)</f>
        <v>7119.1</v>
      </c>
      <c r="W937" s="84">
        <f>SUM(W938:W939)</f>
        <v>7089.7</v>
      </c>
      <c r="X937" s="82">
        <f>(W937/U937)*100</f>
        <v>76.82480169910278</v>
      </c>
      <c r="Y937" s="83">
        <f>(W937/V937)*100</f>
        <v>99.5870264499726</v>
      </c>
      <c r="Z937" s="1"/>
    </row>
    <row r="938" spans="1:26" ht="23.25">
      <c r="A938" s="1"/>
      <c r="B938" s="41"/>
      <c r="C938" s="41"/>
      <c r="D938" s="41"/>
      <c r="E938" s="41"/>
      <c r="F938" s="51"/>
      <c r="G938" s="90"/>
      <c r="H938" s="41"/>
      <c r="I938" s="45"/>
      <c r="J938" s="49" t="s">
        <v>45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>
        <f>SUM(U943)</f>
        <v>9228.4</v>
      </c>
      <c r="V938" s="83">
        <f>SUM(V943)</f>
        <v>7119.1</v>
      </c>
      <c r="W938" s="84">
        <f>SUM(W943)</f>
        <v>7089.7</v>
      </c>
      <c r="X938" s="82">
        <f>(W938/U938)*100</f>
        <v>76.82480169910278</v>
      </c>
      <c r="Y938" s="83">
        <f>(W938/V938)*100</f>
        <v>99.5870264499726</v>
      </c>
      <c r="Z938" s="1"/>
    </row>
    <row r="939" spans="1:26" ht="23.25">
      <c r="A939" s="1"/>
      <c r="B939" s="41"/>
      <c r="C939" s="41"/>
      <c r="D939" s="41"/>
      <c r="E939" s="41"/>
      <c r="F939" s="51"/>
      <c r="G939" s="90"/>
      <c r="H939" s="41"/>
      <c r="I939" s="45"/>
      <c r="J939" s="49" t="s">
        <v>46</v>
      </c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/>
      <c r="V939" s="83"/>
      <c r="W939" s="84"/>
      <c r="X939" s="82"/>
      <c r="Y939" s="83"/>
      <c r="Z939" s="1"/>
    </row>
    <row r="940" spans="1:26" ht="23.25">
      <c r="A940" s="1"/>
      <c r="B940" s="41"/>
      <c r="C940" s="41"/>
      <c r="D940" s="41"/>
      <c r="E940" s="41"/>
      <c r="F940" s="51"/>
      <c r="G940" s="90"/>
      <c r="H940" s="41"/>
      <c r="I940" s="45"/>
      <c r="J940" s="49"/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/>
      <c r="V940" s="83"/>
      <c r="W940" s="84"/>
      <c r="X940" s="82"/>
      <c r="Y940" s="83"/>
      <c r="Z940" s="1"/>
    </row>
    <row r="941" spans="1:26" ht="23.25">
      <c r="A941" s="1"/>
      <c r="B941" s="41"/>
      <c r="C941" s="41"/>
      <c r="D941" s="41"/>
      <c r="E941" s="41"/>
      <c r="F941" s="51"/>
      <c r="G941" s="90"/>
      <c r="H941" s="41" t="s">
        <v>189</v>
      </c>
      <c r="I941" s="45"/>
      <c r="J941" s="49" t="s">
        <v>190</v>
      </c>
      <c r="K941" s="50"/>
      <c r="L941" s="43"/>
      <c r="M941" s="71"/>
      <c r="N941" s="72"/>
      <c r="O941" s="73"/>
      <c r="P941" s="71"/>
      <c r="Q941" s="79"/>
      <c r="R941" s="80"/>
      <c r="S941" s="79"/>
      <c r="T941" s="81"/>
      <c r="U941" s="82"/>
      <c r="V941" s="83"/>
      <c r="W941" s="84"/>
      <c r="X941" s="82"/>
      <c r="Y941" s="83"/>
      <c r="Z941" s="1"/>
    </row>
    <row r="942" spans="1:26" ht="23.25">
      <c r="A942" s="1"/>
      <c r="B942" s="41"/>
      <c r="C942" s="41"/>
      <c r="D942" s="41"/>
      <c r="E942" s="41"/>
      <c r="F942" s="51"/>
      <c r="G942" s="90"/>
      <c r="H942" s="41"/>
      <c r="I942" s="45"/>
      <c r="J942" s="49" t="s">
        <v>191</v>
      </c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>
        <f>SUM(U943:U944)</f>
        <v>9228.4</v>
      </c>
      <c r="V942" s="83">
        <f>SUM(V943:V944)</f>
        <v>7119.1</v>
      </c>
      <c r="W942" s="84">
        <f>SUM(W943:W944)</f>
        <v>7089.7</v>
      </c>
      <c r="X942" s="82">
        <f>(W942/U942)*100</f>
        <v>76.82480169910278</v>
      </c>
      <c r="Y942" s="83">
        <f>(W942/V942)*100</f>
        <v>99.5870264499726</v>
      </c>
      <c r="Z942" s="1"/>
    </row>
    <row r="943" spans="1:26" ht="23.25">
      <c r="A943" s="1"/>
      <c r="B943" s="41"/>
      <c r="C943" s="41"/>
      <c r="D943" s="41"/>
      <c r="E943" s="41"/>
      <c r="F943" s="51"/>
      <c r="G943" s="90"/>
      <c r="H943" s="41"/>
      <c r="I943" s="45"/>
      <c r="J943" s="49" t="s">
        <v>45</v>
      </c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>
        <v>9228.4</v>
      </c>
      <c r="V943" s="83">
        <v>7119.1</v>
      </c>
      <c r="W943" s="84">
        <v>7089.7</v>
      </c>
      <c r="X943" s="82">
        <f>(W943/U943)*100</f>
        <v>76.82480169910278</v>
      </c>
      <c r="Y943" s="83">
        <f>(W943/V943)*100</f>
        <v>99.5870264499726</v>
      </c>
      <c r="Z943" s="1"/>
    </row>
    <row r="944" spans="1:26" ht="23.25">
      <c r="A944" s="1"/>
      <c r="B944" s="41"/>
      <c r="C944" s="41"/>
      <c r="D944" s="41"/>
      <c r="E944" s="41"/>
      <c r="F944" s="51"/>
      <c r="G944" s="90"/>
      <c r="H944" s="41"/>
      <c r="I944" s="45"/>
      <c r="J944" s="49" t="s">
        <v>46</v>
      </c>
      <c r="K944" s="50"/>
      <c r="L944" s="43"/>
      <c r="M944" s="71"/>
      <c r="N944" s="72"/>
      <c r="O944" s="73"/>
      <c r="P944" s="71"/>
      <c r="Q944" s="79"/>
      <c r="R944" s="80"/>
      <c r="S944" s="79"/>
      <c r="T944" s="81"/>
      <c r="U944" s="82"/>
      <c r="V944" s="83"/>
      <c r="W944" s="84"/>
      <c r="X944" s="82"/>
      <c r="Y944" s="83"/>
      <c r="Z944" s="1"/>
    </row>
    <row r="945" spans="1:26" ht="23.25">
      <c r="A945" s="1"/>
      <c r="B945" s="52"/>
      <c r="C945" s="52"/>
      <c r="D945" s="52"/>
      <c r="E945" s="52"/>
      <c r="F945" s="91"/>
      <c r="G945" s="92"/>
      <c r="H945" s="52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349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30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28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33</v>
      </c>
      <c r="O949" s="63"/>
      <c r="P949" s="63"/>
      <c r="Q949" s="63"/>
      <c r="R949" s="64"/>
      <c r="S949" s="8" t="s">
        <v>21</v>
      </c>
      <c r="T949" s="8"/>
      <c r="U949" s="14" t="s">
        <v>2</v>
      </c>
      <c r="V949" s="15"/>
      <c r="W949" s="15"/>
      <c r="X949" s="15"/>
      <c r="Y949" s="16"/>
      <c r="Z949" s="1"/>
    </row>
    <row r="950" spans="1:26" ht="23.25">
      <c r="A950" s="1"/>
      <c r="B950" s="20" t="s">
        <v>29</v>
      </c>
      <c r="C950" s="21"/>
      <c r="D950" s="21"/>
      <c r="E950" s="21"/>
      <c r="F950" s="21"/>
      <c r="G950" s="21"/>
      <c r="H950" s="62"/>
      <c r="I950" s="1"/>
      <c r="J950" s="2" t="s">
        <v>4</v>
      </c>
      <c r="K950" s="18"/>
      <c r="L950" s="23" t="s">
        <v>22</v>
      </c>
      <c r="M950" s="23" t="s">
        <v>31</v>
      </c>
      <c r="N950" s="65"/>
      <c r="O950" s="17"/>
      <c r="P950" s="66"/>
      <c r="Q950" s="23" t="s">
        <v>3</v>
      </c>
      <c r="R950" s="16"/>
      <c r="S950" s="15" t="s">
        <v>23</v>
      </c>
      <c r="T950" s="15"/>
      <c r="U950" s="20" t="s">
        <v>20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24</v>
      </c>
      <c r="M951" s="31" t="s">
        <v>24</v>
      </c>
      <c r="N951" s="29" t="s">
        <v>6</v>
      </c>
      <c r="O951" s="68" t="s">
        <v>7</v>
      </c>
      <c r="P951" s="29" t="s">
        <v>8</v>
      </c>
      <c r="Q951" s="20" t="s">
        <v>41</v>
      </c>
      <c r="R951" s="22"/>
      <c r="S951" s="27" t="s">
        <v>25</v>
      </c>
      <c r="T951" s="15"/>
      <c r="U951" s="24"/>
      <c r="V951" s="25"/>
      <c r="W951" s="1"/>
      <c r="X951" s="14" t="s">
        <v>3</v>
      </c>
      <c r="Y951" s="16"/>
      <c r="Z951" s="1"/>
    </row>
    <row r="952" spans="1:26" ht="23.25">
      <c r="A952" s="1"/>
      <c r="B952" s="14" t="s">
        <v>14</v>
      </c>
      <c r="C952" s="14" t="s">
        <v>15</v>
      </c>
      <c r="D952" s="14" t="s">
        <v>16</v>
      </c>
      <c r="E952" s="14" t="s">
        <v>17</v>
      </c>
      <c r="F952" s="28" t="s">
        <v>18</v>
      </c>
      <c r="G952" s="2" t="s">
        <v>5</v>
      </c>
      <c r="H952" s="14" t="s">
        <v>19</v>
      </c>
      <c r="I952" s="24"/>
      <c r="J952" s="1"/>
      <c r="K952" s="18"/>
      <c r="L952" s="26" t="s">
        <v>26</v>
      </c>
      <c r="M952" s="29" t="s">
        <v>32</v>
      </c>
      <c r="N952" s="29"/>
      <c r="O952" s="29"/>
      <c r="P952" s="29"/>
      <c r="Q952" s="26" t="s">
        <v>34</v>
      </c>
      <c r="R952" s="30" t="s">
        <v>34</v>
      </c>
      <c r="S952" s="106" t="s">
        <v>37</v>
      </c>
      <c r="T952" s="108" t="s">
        <v>38</v>
      </c>
      <c r="U952" s="31" t="s">
        <v>6</v>
      </c>
      <c r="V952" s="29" t="s">
        <v>9</v>
      </c>
      <c r="W952" s="26" t="s">
        <v>10</v>
      </c>
      <c r="X952" s="14" t="s">
        <v>11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35</v>
      </c>
      <c r="R953" s="38" t="s">
        <v>36</v>
      </c>
      <c r="S953" s="107"/>
      <c r="T953" s="109"/>
      <c r="U953" s="32"/>
      <c r="V953" s="33"/>
      <c r="W953" s="34"/>
      <c r="X953" s="39" t="s">
        <v>39</v>
      </c>
      <c r="Y953" s="40" t="s">
        <v>40</v>
      </c>
      <c r="Z953" s="1"/>
    </row>
    <row r="954" spans="1:26" ht="23.25">
      <c r="A954" s="1"/>
      <c r="B954" s="41"/>
      <c r="C954" s="41"/>
      <c r="D954" s="41"/>
      <c r="E954" s="41"/>
      <c r="F954" s="51"/>
      <c r="G954" s="90"/>
      <c r="H954" s="41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1" t="s">
        <v>205</v>
      </c>
      <c r="C955" s="41"/>
      <c r="D955" s="41" t="s">
        <v>47</v>
      </c>
      <c r="E955" s="41"/>
      <c r="F955" s="51" t="s">
        <v>302</v>
      </c>
      <c r="G955" s="90"/>
      <c r="H955" s="41"/>
      <c r="I955" s="45"/>
      <c r="J955" s="49" t="s">
        <v>303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/>
      <c r="V955" s="83"/>
      <c r="W955" s="84"/>
      <c r="X955" s="82"/>
      <c r="Y955" s="83"/>
      <c r="Z955" s="1"/>
    </row>
    <row r="956" spans="1:26" ht="23.25">
      <c r="A956" s="1"/>
      <c r="B956" s="41"/>
      <c r="C956" s="41"/>
      <c r="D956" s="41"/>
      <c r="E956" s="41"/>
      <c r="F956" s="51"/>
      <c r="G956" s="90"/>
      <c r="H956" s="41"/>
      <c r="I956" s="45"/>
      <c r="J956" s="49" t="s">
        <v>304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f>SUM(U957:U958)</f>
        <v>100430</v>
      </c>
      <c r="V956" s="82">
        <f>SUM(V957:V958)</f>
        <v>835.3000000000001</v>
      </c>
      <c r="W956" s="82">
        <f>SUM(W957:W958)</f>
        <v>0</v>
      </c>
      <c r="X956" s="82">
        <f>(W956/U956)*100</f>
        <v>0</v>
      </c>
      <c r="Y956" s="83">
        <f>(W956/V956)*100</f>
        <v>0</v>
      </c>
      <c r="Z956" s="1"/>
    </row>
    <row r="957" spans="1:26" ht="23.25">
      <c r="A957" s="1"/>
      <c r="B957" s="41"/>
      <c r="C957" s="41"/>
      <c r="D957" s="41"/>
      <c r="E957" s="41"/>
      <c r="F957" s="51"/>
      <c r="G957" s="90"/>
      <c r="H957" s="41"/>
      <c r="I957" s="45"/>
      <c r="J957" s="49" t="s">
        <v>45</v>
      </c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>
        <f aca="true" t="shared" si="18" ref="U957:W958">SUM(U961)</f>
        <v>90780</v>
      </c>
      <c r="V957" s="82">
        <f t="shared" si="18"/>
        <v>708.6</v>
      </c>
      <c r="W957" s="82">
        <f t="shared" si="18"/>
        <v>0</v>
      </c>
      <c r="X957" s="82">
        <f>(W957/U957)*100</f>
        <v>0</v>
      </c>
      <c r="Y957" s="83">
        <f>(W957/V957)*100</f>
        <v>0</v>
      </c>
      <c r="Z957" s="1"/>
    </row>
    <row r="958" spans="1:26" ht="23.25">
      <c r="A958" s="1"/>
      <c r="B958" s="41"/>
      <c r="C958" s="41"/>
      <c r="D958" s="41"/>
      <c r="E958" s="41"/>
      <c r="F958" s="51"/>
      <c r="G958" s="90"/>
      <c r="H958" s="41"/>
      <c r="I958" s="45"/>
      <c r="J958" s="49" t="s">
        <v>46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>
        <f t="shared" si="18"/>
        <v>9650</v>
      </c>
      <c r="V958" s="82">
        <f t="shared" si="18"/>
        <v>126.7</v>
      </c>
      <c r="W958" s="82">
        <f t="shared" si="18"/>
        <v>0</v>
      </c>
      <c r="X958" s="82"/>
      <c r="Y958" s="83"/>
      <c r="Z958" s="1"/>
    </row>
    <row r="959" spans="1:26" ht="23.25">
      <c r="A959" s="1"/>
      <c r="B959" s="41"/>
      <c r="C959" s="41"/>
      <c r="D959" s="41"/>
      <c r="E959" s="41"/>
      <c r="F959" s="51"/>
      <c r="G959" s="90"/>
      <c r="H959" s="41"/>
      <c r="I959" s="45"/>
      <c r="J959" s="49"/>
      <c r="K959" s="50"/>
      <c r="L959" s="43"/>
      <c r="M959" s="71"/>
      <c r="N959" s="72"/>
      <c r="O959" s="73"/>
      <c r="P959" s="71"/>
      <c r="Q959" s="79"/>
      <c r="R959" s="80"/>
      <c r="S959" s="79"/>
      <c r="T959" s="81"/>
      <c r="U959" s="82"/>
      <c r="V959" s="82"/>
      <c r="W959" s="82"/>
      <c r="X959" s="82"/>
      <c r="Y959" s="83"/>
      <c r="Z959" s="1"/>
    </row>
    <row r="960" spans="1:26" ht="23.25">
      <c r="A960" s="1"/>
      <c r="B960" s="41"/>
      <c r="C960" s="41"/>
      <c r="D960" s="41"/>
      <c r="E960" s="41"/>
      <c r="F960" s="51"/>
      <c r="G960" s="90" t="s">
        <v>58</v>
      </c>
      <c r="H960" s="41"/>
      <c r="I960" s="45"/>
      <c r="J960" s="49" t="s">
        <v>59</v>
      </c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>
        <f>SUM(U961:U962)</f>
        <v>100430</v>
      </c>
      <c r="V960" s="82">
        <f>SUM(V961:V962)</f>
        <v>835.3000000000001</v>
      </c>
      <c r="W960" s="82">
        <f>SUM(W961:W962)</f>
        <v>0</v>
      </c>
      <c r="X960" s="82">
        <f>(W960/U960)*100</f>
        <v>0</v>
      </c>
      <c r="Y960" s="83">
        <f>(W960/V960)*100</f>
        <v>0</v>
      </c>
      <c r="Z960" s="1"/>
    </row>
    <row r="961" spans="1:26" ht="23.25">
      <c r="A961" s="1"/>
      <c r="B961" s="41"/>
      <c r="C961" s="41"/>
      <c r="D961" s="41"/>
      <c r="E961" s="41"/>
      <c r="F961" s="51"/>
      <c r="G961" s="90"/>
      <c r="H961" s="41"/>
      <c r="I961" s="45"/>
      <c r="J961" s="49" t="s">
        <v>45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>
        <f aca="true" t="shared" si="19" ref="U961:W962">SUM(U965)</f>
        <v>90780</v>
      </c>
      <c r="V961" s="82">
        <f t="shared" si="19"/>
        <v>708.6</v>
      </c>
      <c r="W961" s="82">
        <f t="shared" si="19"/>
        <v>0</v>
      </c>
      <c r="X961" s="82">
        <f>(W961/U961)*100</f>
        <v>0</v>
      </c>
      <c r="Y961" s="83">
        <f>(W961/V961)*100</f>
        <v>0</v>
      </c>
      <c r="Z961" s="1"/>
    </row>
    <row r="962" spans="1:26" ht="23.25">
      <c r="A962" s="1"/>
      <c r="B962" s="41"/>
      <c r="C962" s="41"/>
      <c r="D962" s="41"/>
      <c r="E962" s="41"/>
      <c r="F962" s="51"/>
      <c r="G962" s="90"/>
      <c r="H962" s="41"/>
      <c r="I962" s="45"/>
      <c r="J962" s="49" t="s">
        <v>46</v>
      </c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>
        <f t="shared" si="19"/>
        <v>9650</v>
      </c>
      <c r="V962" s="82">
        <f t="shared" si="19"/>
        <v>126.7</v>
      </c>
      <c r="W962" s="82">
        <f t="shared" si="19"/>
        <v>0</v>
      </c>
      <c r="X962" s="82">
        <f>(W962/U962)*100</f>
        <v>0</v>
      </c>
      <c r="Y962" s="83">
        <f>(W962/V962)*100</f>
        <v>0</v>
      </c>
      <c r="Z962" s="1"/>
    </row>
    <row r="963" spans="1:26" ht="23.25">
      <c r="A963" s="1"/>
      <c r="B963" s="41"/>
      <c r="C963" s="41"/>
      <c r="D963" s="41"/>
      <c r="E963" s="41"/>
      <c r="F963" s="51"/>
      <c r="G963" s="90"/>
      <c r="H963" s="41"/>
      <c r="I963" s="45"/>
      <c r="J963" s="49"/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/>
      <c r="V963" s="83"/>
      <c r="W963" s="84"/>
      <c r="X963" s="82"/>
      <c r="Y963" s="83"/>
      <c r="Z963" s="1"/>
    </row>
    <row r="964" spans="1:26" ht="23.25">
      <c r="A964" s="1"/>
      <c r="B964" s="41"/>
      <c r="C964" s="41"/>
      <c r="D964" s="41"/>
      <c r="E964" s="41"/>
      <c r="F964" s="51"/>
      <c r="G964" s="90"/>
      <c r="H964" s="41" t="s">
        <v>187</v>
      </c>
      <c r="I964" s="45"/>
      <c r="J964" s="49" t="s">
        <v>188</v>
      </c>
      <c r="K964" s="50"/>
      <c r="L964" s="43"/>
      <c r="M964" s="71"/>
      <c r="N964" s="72"/>
      <c r="O964" s="73"/>
      <c r="P964" s="71"/>
      <c r="Q964" s="79"/>
      <c r="R964" s="80"/>
      <c r="S964" s="79"/>
      <c r="T964" s="81"/>
      <c r="U964" s="82">
        <f>SUM(U965:U966)</f>
        <v>100430</v>
      </c>
      <c r="V964" s="83">
        <f>SUM(V965:V966)</f>
        <v>835.3000000000001</v>
      </c>
      <c r="W964" s="84">
        <f>SUM(W965:W966)</f>
        <v>0</v>
      </c>
      <c r="X964" s="82">
        <f>(W964/U964)*100</f>
        <v>0</v>
      </c>
      <c r="Y964" s="83">
        <f>(W964/V964)*100</f>
        <v>0</v>
      </c>
      <c r="Z964" s="1"/>
    </row>
    <row r="965" spans="1:26" ht="23.25">
      <c r="A965" s="1"/>
      <c r="B965" s="41"/>
      <c r="C965" s="41"/>
      <c r="D965" s="41"/>
      <c r="E965" s="41"/>
      <c r="F965" s="51"/>
      <c r="G965" s="90"/>
      <c r="H965" s="41"/>
      <c r="I965" s="45"/>
      <c r="J965" s="49" t="s">
        <v>45</v>
      </c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>
        <v>90780</v>
      </c>
      <c r="V965" s="83">
        <v>708.6</v>
      </c>
      <c r="W965" s="84"/>
      <c r="X965" s="82">
        <f>(W965/U965)*100</f>
        <v>0</v>
      </c>
      <c r="Y965" s="83">
        <f>(W965/V965)*100</f>
        <v>0</v>
      </c>
      <c r="Z965" s="1"/>
    </row>
    <row r="966" spans="1:26" ht="23.25">
      <c r="A966" s="1"/>
      <c r="B966" s="41"/>
      <c r="C966" s="41"/>
      <c r="D966" s="41"/>
      <c r="E966" s="41"/>
      <c r="F966" s="51"/>
      <c r="G966" s="90"/>
      <c r="H966" s="41"/>
      <c r="I966" s="45"/>
      <c r="J966" s="49" t="s">
        <v>46</v>
      </c>
      <c r="K966" s="50"/>
      <c r="L966" s="43"/>
      <c r="M966" s="71"/>
      <c r="N966" s="72"/>
      <c r="O966" s="73"/>
      <c r="P966" s="71"/>
      <c r="Q966" s="79"/>
      <c r="R966" s="80"/>
      <c r="S966" s="79"/>
      <c r="T966" s="81"/>
      <c r="U966" s="82">
        <v>9650</v>
      </c>
      <c r="V966" s="83">
        <v>126.7</v>
      </c>
      <c r="W966" s="84"/>
      <c r="X966" s="82">
        <f>(W966/U966)*100</f>
        <v>0</v>
      </c>
      <c r="Y966" s="83">
        <f>(W966/V966)*100</f>
        <v>0</v>
      </c>
      <c r="Z966" s="1"/>
    </row>
    <row r="967" spans="1:26" ht="23.25">
      <c r="A967" s="1"/>
      <c r="B967" s="41"/>
      <c r="C967" s="41"/>
      <c r="D967" s="41"/>
      <c r="E967" s="41"/>
      <c r="F967" s="51"/>
      <c r="G967" s="90"/>
      <c r="H967" s="41"/>
      <c r="I967" s="45"/>
      <c r="J967" s="49"/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/>
      <c r="V967" s="83"/>
      <c r="W967" s="84"/>
      <c r="X967" s="82"/>
      <c r="Y967" s="83"/>
      <c r="Z967" s="1"/>
    </row>
    <row r="968" spans="1:26" ht="23.25">
      <c r="A968" s="1"/>
      <c r="B968" s="41"/>
      <c r="C968" s="41"/>
      <c r="D968" s="41"/>
      <c r="E968" s="41" t="s">
        <v>305</v>
      </c>
      <c r="F968" s="51"/>
      <c r="G968" s="90"/>
      <c r="H968" s="41"/>
      <c r="I968" s="45"/>
      <c r="J968" s="49" t="s">
        <v>306</v>
      </c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/>
      <c r="V968" s="83"/>
      <c r="W968" s="84"/>
      <c r="X968" s="82"/>
      <c r="Y968" s="83"/>
      <c r="Z968" s="1"/>
    </row>
    <row r="969" spans="1:26" ht="23.25">
      <c r="A969" s="1"/>
      <c r="B969" s="41"/>
      <c r="C969" s="41"/>
      <c r="D969" s="41"/>
      <c r="E969" s="41"/>
      <c r="F969" s="51"/>
      <c r="G969" s="90"/>
      <c r="H969" s="41"/>
      <c r="I969" s="45"/>
      <c r="J969" s="49" t="s">
        <v>307</v>
      </c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>
        <f>SUM(U970:U971)</f>
        <v>1347951.2</v>
      </c>
      <c r="V969" s="83">
        <f>SUM(V970:V971)</f>
        <v>1339386.9</v>
      </c>
      <c r="W969" s="84">
        <f>SUM(W970:W971)</f>
        <v>1231217.2999999998</v>
      </c>
      <c r="X969" s="82">
        <f>(W969/U969)*100</f>
        <v>91.33990162255131</v>
      </c>
      <c r="Y969" s="83">
        <f>(W969/V969)*100</f>
        <v>91.9239466953126</v>
      </c>
      <c r="Z969" s="1"/>
    </row>
    <row r="970" spans="1:26" ht="23.25">
      <c r="A970" s="1"/>
      <c r="B970" s="41"/>
      <c r="C970" s="41"/>
      <c r="D970" s="41"/>
      <c r="E970" s="41"/>
      <c r="F970" s="51"/>
      <c r="G970" s="90"/>
      <c r="H970" s="41"/>
      <c r="I970" s="45"/>
      <c r="J970" s="49" t="s">
        <v>45</v>
      </c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>
        <f aca="true" t="shared" si="20" ref="U970:W971">SUM(U974)</f>
        <v>80626.2</v>
      </c>
      <c r="V970" s="83">
        <f t="shared" si="20"/>
        <v>83417.7</v>
      </c>
      <c r="W970" s="84">
        <f t="shared" si="20"/>
        <v>71534.40000000001</v>
      </c>
      <c r="X970" s="82">
        <f>(W970/U970)*100</f>
        <v>88.72351667324023</v>
      </c>
      <c r="Y970" s="83">
        <f>(W970/V970)*100</f>
        <v>85.75446218248646</v>
      </c>
      <c r="Z970" s="1"/>
    </row>
    <row r="971" spans="1:26" ht="23.25">
      <c r="A971" s="1"/>
      <c r="B971" s="41"/>
      <c r="C971" s="41"/>
      <c r="D971" s="41"/>
      <c r="E971" s="41"/>
      <c r="F971" s="51"/>
      <c r="G971" s="90"/>
      <c r="H971" s="41"/>
      <c r="I971" s="45"/>
      <c r="J971" s="49" t="s">
        <v>46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>
        <f t="shared" si="20"/>
        <v>1267325</v>
      </c>
      <c r="V971" s="83">
        <f t="shared" si="20"/>
        <v>1255969.2</v>
      </c>
      <c r="W971" s="84">
        <f t="shared" si="20"/>
        <v>1159682.9</v>
      </c>
      <c r="X971" s="82">
        <f>(W971/U971)*100</f>
        <v>91.50635393446827</v>
      </c>
      <c r="Y971" s="83">
        <f>(W971/V971)*100</f>
        <v>92.33370531697751</v>
      </c>
      <c r="Z971" s="1"/>
    </row>
    <row r="972" spans="1:26" ht="23.25">
      <c r="A972" s="1"/>
      <c r="B972" s="41"/>
      <c r="C972" s="41"/>
      <c r="D972" s="41"/>
      <c r="E972" s="41"/>
      <c r="F972" s="51"/>
      <c r="G972" s="90"/>
      <c r="H972" s="41"/>
      <c r="I972" s="45"/>
      <c r="J972" s="49"/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/>
      <c r="V972" s="83"/>
      <c r="W972" s="84"/>
      <c r="X972" s="82"/>
      <c r="Y972" s="83"/>
      <c r="Z972" s="1"/>
    </row>
    <row r="973" spans="1:26" ht="23.25">
      <c r="A973" s="1"/>
      <c r="B973" s="41"/>
      <c r="C973" s="41"/>
      <c r="D973" s="41"/>
      <c r="E973" s="41"/>
      <c r="F973" s="51" t="s">
        <v>308</v>
      </c>
      <c r="G973" s="90"/>
      <c r="H973" s="41"/>
      <c r="I973" s="45"/>
      <c r="J973" s="49" t="s">
        <v>309</v>
      </c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>
        <f>SUM(U974:U975)</f>
        <v>1347951.2</v>
      </c>
      <c r="V973" s="83">
        <f>SUM(V974:V975)</f>
        <v>1339386.9</v>
      </c>
      <c r="W973" s="84">
        <f>SUM(W974:W975)</f>
        <v>1231217.2999999998</v>
      </c>
      <c r="X973" s="82">
        <f>(W973/U973)*100</f>
        <v>91.33990162255131</v>
      </c>
      <c r="Y973" s="83">
        <f>(W973/V973)*100</f>
        <v>91.9239466953126</v>
      </c>
      <c r="Z973" s="1"/>
    </row>
    <row r="974" spans="1:26" ht="23.25">
      <c r="A974" s="1"/>
      <c r="B974" s="41"/>
      <c r="C974" s="41"/>
      <c r="D974" s="41"/>
      <c r="E974" s="41"/>
      <c r="F974" s="51"/>
      <c r="G974" s="90"/>
      <c r="H974" s="41"/>
      <c r="I974" s="45"/>
      <c r="J974" s="49" t="s">
        <v>45</v>
      </c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>
        <f aca="true" t="shared" si="21" ref="U974:W975">SUM(U979+U1004)</f>
        <v>80626.2</v>
      </c>
      <c r="V974" s="83">
        <f t="shared" si="21"/>
        <v>83417.7</v>
      </c>
      <c r="W974" s="84">
        <f t="shared" si="21"/>
        <v>71534.40000000001</v>
      </c>
      <c r="X974" s="82">
        <f>(W974/U974)*100</f>
        <v>88.72351667324023</v>
      </c>
      <c r="Y974" s="83">
        <f>(W974/V974)*100</f>
        <v>85.75446218248646</v>
      </c>
      <c r="Z974" s="1"/>
    </row>
    <row r="975" spans="1:26" ht="23.25">
      <c r="A975" s="1"/>
      <c r="B975" s="41"/>
      <c r="C975" s="41"/>
      <c r="D975" s="41"/>
      <c r="E975" s="41"/>
      <c r="F975" s="51"/>
      <c r="G975" s="90"/>
      <c r="H975" s="41"/>
      <c r="I975" s="45"/>
      <c r="J975" s="49" t="s">
        <v>46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>
        <f t="shared" si="21"/>
        <v>1267325</v>
      </c>
      <c r="V975" s="83">
        <f t="shared" si="21"/>
        <v>1255969.2</v>
      </c>
      <c r="W975" s="84">
        <f t="shared" si="21"/>
        <v>1159682.9</v>
      </c>
      <c r="X975" s="82">
        <f>(W975/U975)*100</f>
        <v>91.50635393446827</v>
      </c>
      <c r="Y975" s="83">
        <f>(W975/V975)*100</f>
        <v>92.33370531697751</v>
      </c>
      <c r="Z975" s="1"/>
    </row>
    <row r="976" spans="1:26" ht="23.25">
      <c r="A976" s="1"/>
      <c r="B976" s="41"/>
      <c r="C976" s="41"/>
      <c r="D976" s="41"/>
      <c r="E976" s="41"/>
      <c r="F976" s="51"/>
      <c r="G976" s="90"/>
      <c r="H976" s="41"/>
      <c r="I976" s="45"/>
      <c r="J976" s="49"/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/>
      <c r="V976" s="83"/>
      <c r="W976" s="84"/>
      <c r="X976" s="82"/>
      <c r="Y976" s="83"/>
      <c r="Z976" s="1"/>
    </row>
    <row r="977" spans="1:26" ht="23.25">
      <c r="A977" s="1"/>
      <c r="B977" s="41"/>
      <c r="C977" s="41"/>
      <c r="D977" s="41"/>
      <c r="E977" s="41"/>
      <c r="F977" s="51"/>
      <c r="G977" s="90" t="s">
        <v>310</v>
      </c>
      <c r="H977" s="41"/>
      <c r="I977" s="45"/>
      <c r="J977" s="49" t="s">
        <v>311</v>
      </c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/>
      <c r="V977" s="83"/>
      <c r="W977" s="84"/>
      <c r="X977" s="82"/>
      <c r="Y977" s="83"/>
      <c r="Z977" s="1"/>
    </row>
    <row r="978" spans="1:26" ht="23.25">
      <c r="A978" s="1"/>
      <c r="B978" s="41"/>
      <c r="C978" s="41"/>
      <c r="D978" s="41"/>
      <c r="E978" s="41"/>
      <c r="F978" s="51"/>
      <c r="G978" s="90"/>
      <c r="H978" s="41"/>
      <c r="I978" s="45"/>
      <c r="J978" s="49" t="s">
        <v>312</v>
      </c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>
        <f>SUM(U979:U980)</f>
        <v>64507.6</v>
      </c>
      <c r="V978" s="83">
        <f>SUM(V979:V980)</f>
        <v>53589.9</v>
      </c>
      <c r="W978" s="84">
        <f>SUM(W979:W980)</f>
        <v>28193.800000000003</v>
      </c>
      <c r="X978" s="82">
        <f>(W978/U978)*100</f>
        <v>43.70616795540371</v>
      </c>
      <c r="Y978" s="83">
        <f>(W978/V978)*100</f>
        <v>52.61028663983326</v>
      </c>
      <c r="Z978" s="1"/>
    </row>
    <row r="979" spans="1:26" ht="23.25">
      <c r="A979" s="1"/>
      <c r="B979" s="41"/>
      <c r="C979" s="41"/>
      <c r="D979" s="41"/>
      <c r="E979" s="41"/>
      <c r="F979" s="51"/>
      <c r="G979" s="90"/>
      <c r="H979" s="41"/>
      <c r="I979" s="45"/>
      <c r="J979" s="49" t="s">
        <v>45</v>
      </c>
      <c r="K979" s="50"/>
      <c r="L979" s="43"/>
      <c r="M979" s="71"/>
      <c r="N979" s="72"/>
      <c r="O979" s="73"/>
      <c r="P979" s="71"/>
      <c r="Q979" s="79"/>
      <c r="R979" s="80"/>
      <c r="S979" s="79"/>
      <c r="T979" s="81"/>
      <c r="U979" s="82">
        <f aca="true" t="shared" si="22" ref="U979:W980">SUM(U985)</f>
        <v>8351.4</v>
      </c>
      <c r="V979" s="83">
        <f t="shared" si="22"/>
        <v>8356.4</v>
      </c>
      <c r="W979" s="84">
        <f t="shared" si="22"/>
        <v>7306.1</v>
      </c>
      <c r="X979" s="82">
        <f>(W979/U979)*100</f>
        <v>87.48353569461409</v>
      </c>
      <c r="Y979" s="83">
        <f>(W979/V979)*100</f>
        <v>87.43119046479346</v>
      </c>
      <c r="Z979" s="1"/>
    </row>
    <row r="980" spans="1:26" ht="23.25">
      <c r="A980" s="1"/>
      <c r="B980" s="41"/>
      <c r="C980" s="41"/>
      <c r="D980" s="41"/>
      <c r="E980" s="41"/>
      <c r="F980" s="51"/>
      <c r="G980" s="90"/>
      <c r="H980" s="41"/>
      <c r="I980" s="45"/>
      <c r="J980" s="49" t="s">
        <v>46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>
        <f t="shared" si="22"/>
        <v>56156.2</v>
      </c>
      <c r="V980" s="83">
        <f t="shared" si="22"/>
        <v>45233.5</v>
      </c>
      <c r="W980" s="84">
        <f t="shared" si="22"/>
        <v>20887.7</v>
      </c>
      <c r="X980" s="82">
        <f>(W980/U980)*100</f>
        <v>37.19571480976277</v>
      </c>
      <c r="Y980" s="83">
        <f>(W980/V980)*100</f>
        <v>46.177501188278605</v>
      </c>
      <c r="Z980" s="1"/>
    </row>
    <row r="981" spans="1:26" ht="23.25">
      <c r="A981" s="1"/>
      <c r="B981" s="41"/>
      <c r="C981" s="41"/>
      <c r="D981" s="41"/>
      <c r="E981" s="41"/>
      <c r="F981" s="51"/>
      <c r="G981" s="90"/>
      <c r="H981" s="41"/>
      <c r="I981" s="45"/>
      <c r="J981" s="49"/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/>
      <c r="V981" s="83"/>
      <c r="W981" s="84"/>
      <c r="X981" s="82"/>
      <c r="Y981" s="83"/>
      <c r="Z981" s="1"/>
    </row>
    <row r="982" spans="1:26" ht="23.25">
      <c r="A982" s="1"/>
      <c r="B982" s="41"/>
      <c r="C982" s="41"/>
      <c r="D982" s="41"/>
      <c r="E982" s="41"/>
      <c r="F982" s="51"/>
      <c r="G982" s="90"/>
      <c r="H982" s="41"/>
      <c r="I982" s="45"/>
      <c r="J982" s="49" t="s">
        <v>313</v>
      </c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/>
      <c r="V982" s="83"/>
      <c r="W982" s="84"/>
      <c r="X982" s="82"/>
      <c r="Y982" s="83"/>
      <c r="Z982" s="1"/>
    </row>
    <row r="983" spans="1:26" ht="23.25">
      <c r="A983" s="1"/>
      <c r="B983" s="41"/>
      <c r="C983" s="41"/>
      <c r="D983" s="41"/>
      <c r="E983" s="41"/>
      <c r="F983" s="51"/>
      <c r="G983" s="90"/>
      <c r="H983" s="41"/>
      <c r="I983" s="45"/>
      <c r="J983" s="49" t="s">
        <v>314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/>
      <c r="V983" s="83"/>
      <c r="W983" s="84"/>
      <c r="X983" s="82"/>
      <c r="Y983" s="83"/>
      <c r="Z983" s="1"/>
    </row>
    <row r="984" spans="1:26" ht="23.25">
      <c r="A984" s="1"/>
      <c r="B984" s="41"/>
      <c r="C984" s="41"/>
      <c r="D984" s="41"/>
      <c r="E984" s="41"/>
      <c r="F984" s="51"/>
      <c r="G984" s="90"/>
      <c r="H984" s="41"/>
      <c r="I984" s="45"/>
      <c r="J984" s="49" t="s">
        <v>315</v>
      </c>
      <c r="K984" s="50"/>
      <c r="L984" s="43" t="s">
        <v>276</v>
      </c>
      <c r="M984" s="71">
        <v>7800</v>
      </c>
      <c r="N984" s="72">
        <v>4056</v>
      </c>
      <c r="O984" s="73">
        <v>7800</v>
      </c>
      <c r="P984" s="71">
        <v>6582</v>
      </c>
      <c r="Q984" s="79">
        <f>(P984/N984)*100</f>
        <v>162.27810650887574</v>
      </c>
      <c r="R984" s="80">
        <f>(P984/O984)*100</f>
        <v>84.38461538461539</v>
      </c>
      <c r="S984" s="79">
        <f>(N984/M984)*100</f>
        <v>52</v>
      </c>
      <c r="T984" s="81">
        <f>(P984/M984)*100</f>
        <v>84.38461538461539</v>
      </c>
      <c r="U984" s="82">
        <f>SUM(U985:U986)</f>
        <v>64507.6</v>
      </c>
      <c r="V984" s="83">
        <f>SUM(V985:V986)</f>
        <v>53589.9</v>
      </c>
      <c r="W984" s="84">
        <f>SUM(W985:W986)</f>
        <v>28193.800000000003</v>
      </c>
      <c r="X984" s="82">
        <f>(W984/U984)*100</f>
        <v>43.70616795540371</v>
      </c>
      <c r="Y984" s="83">
        <f>(W984/V984)*100</f>
        <v>52.61028663983326</v>
      </c>
      <c r="Z984" s="1"/>
    </row>
    <row r="985" spans="1:26" ht="23.25">
      <c r="A985" s="1"/>
      <c r="B985" s="41"/>
      <c r="C985" s="41"/>
      <c r="D985" s="41"/>
      <c r="E985" s="41"/>
      <c r="F985" s="51"/>
      <c r="G985" s="90"/>
      <c r="H985" s="41"/>
      <c r="I985" s="45"/>
      <c r="J985" s="49" t="s">
        <v>45</v>
      </c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>
        <f>SUM(U989)</f>
        <v>8351.4</v>
      </c>
      <c r="V985" s="83">
        <f>SUM(V989)</f>
        <v>8356.4</v>
      </c>
      <c r="W985" s="84">
        <f>SUM(W989)</f>
        <v>7306.1</v>
      </c>
      <c r="X985" s="82">
        <f>(W985/U985)*100</f>
        <v>87.48353569461409</v>
      </c>
      <c r="Y985" s="83">
        <f>(W985/V985)*100</f>
        <v>87.43119046479346</v>
      </c>
      <c r="Z985" s="1"/>
    </row>
    <row r="986" spans="1:26" ht="23.25">
      <c r="A986" s="1"/>
      <c r="B986" s="41"/>
      <c r="C986" s="41"/>
      <c r="D986" s="41"/>
      <c r="E986" s="41"/>
      <c r="F986" s="51"/>
      <c r="G986" s="90"/>
      <c r="H986" s="41"/>
      <c r="I986" s="45"/>
      <c r="J986" s="49" t="s">
        <v>46</v>
      </c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>
        <f>SUM(U1000)</f>
        <v>56156.2</v>
      </c>
      <c r="V986" s="83">
        <f>SUM(V1000)</f>
        <v>45233.5</v>
      </c>
      <c r="W986" s="84">
        <f>SUM(W1000)</f>
        <v>20887.7</v>
      </c>
      <c r="X986" s="82">
        <f>(W986/U986)*100</f>
        <v>37.19571480976277</v>
      </c>
      <c r="Y986" s="83">
        <f>(W986/V986)*100</f>
        <v>46.177501188278605</v>
      </c>
      <c r="Z986" s="1"/>
    </row>
    <row r="987" spans="1:26" ht="23.25">
      <c r="A987" s="1"/>
      <c r="B987" s="41"/>
      <c r="C987" s="41"/>
      <c r="D987" s="41"/>
      <c r="E987" s="41"/>
      <c r="F987" s="51"/>
      <c r="G987" s="90"/>
      <c r="H987" s="41"/>
      <c r="I987" s="45"/>
      <c r="J987" s="49"/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/>
      <c r="V987" s="83"/>
      <c r="W987" s="84"/>
      <c r="X987" s="82"/>
      <c r="Y987" s="83"/>
      <c r="Z987" s="1"/>
    </row>
    <row r="988" spans="1:26" ht="23.25">
      <c r="A988" s="1"/>
      <c r="B988" s="41"/>
      <c r="C988" s="41"/>
      <c r="D988" s="41"/>
      <c r="E988" s="41"/>
      <c r="F988" s="51"/>
      <c r="G988" s="90"/>
      <c r="H988" s="41" t="s">
        <v>173</v>
      </c>
      <c r="I988" s="45"/>
      <c r="J988" s="49" t="s">
        <v>174</v>
      </c>
      <c r="K988" s="50"/>
      <c r="L988" s="43"/>
      <c r="M988" s="71"/>
      <c r="N988" s="72"/>
      <c r="O988" s="73"/>
      <c r="P988" s="71"/>
      <c r="Q988" s="79"/>
      <c r="R988" s="80"/>
      <c r="S988" s="79"/>
      <c r="T988" s="81"/>
      <c r="U988" s="82">
        <f>SUM(U989:U1000)</f>
        <v>64507.6</v>
      </c>
      <c r="V988" s="83">
        <f>SUM(V989:V1000)</f>
        <v>53589.9</v>
      </c>
      <c r="W988" s="84">
        <f>SUM(W989:W1000)</f>
        <v>28193.800000000003</v>
      </c>
      <c r="X988" s="82">
        <f>(W988/U988)*100</f>
        <v>43.70616795540371</v>
      </c>
      <c r="Y988" s="83">
        <f>(W988/V988)*100</f>
        <v>52.61028663983326</v>
      </c>
      <c r="Z988" s="1"/>
    </row>
    <row r="989" spans="1:26" ht="23.25">
      <c r="A989" s="1"/>
      <c r="B989" s="41"/>
      <c r="C989" s="41"/>
      <c r="D989" s="41"/>
      <c r="E989" s="41"/>
      <c r="F989" s="51"/>
      <c r="G989" s="90"/>
      <c r="H989" s="41"/>
      <c r="I989" s="45"/>
      <c r="J989" s="49" t="s">
        <v>45</v>
      </c>
      <c r="K989" s="50"/>
      <c r="L989" s="43"/>
      <c r="M989" s="71"/>
      <c r="N989" s="72"/>
      <c r="O989" s="73"/>
      <c r="P989" s="71"/>
      <c r="Q989" s="79"/>
      <c r="R989" s="80"/>
      <c r="S989" s="79"/>
      <c r="T989" s="81"/>
      <c r="U989" s="82">
        <v>8351.4</v>
      </c>
      <c r="V989" s="83">
        <v>8356.4</v>
      </c>
      <c r="W989" s="84">
        <v>7306.1</v>
      </c>
      <c r="X989" s="82">
        <f>(W989/U989)*100</f>
        <v>87.48353569461409</v>
      </c>
      <c r="Y989" s="83">
        <f>(W989/V989)*100</f>
        <v>87.43119046479346</v>
      </c>
      <c r="Z989" s="1"/>
    </row>
    <row r="990" spans="1:26" ht="23.25">
      <c r="A990" s="1"/>
      <c r="B990" s="52"/>
      <c r="C990" s="52"/>
      <c r="D990" s="52"/>
      <c r="E990" s="52"/>
      <c r="F990" s="91"/>
      <c r="G990" s="92"/>
      <c r="H990" s="52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350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30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28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33</v>
      </c>
      <c r="O994" s="63"/>
      <c r="P994" s="63"/>
      <c r="Q994" s="63"/>
      <c r="R994" s="64"/>
      <c r="S994" s="8" t="s">
        <v>21</v>
      </c>
      <c r="T994" s="8"/>
      <c r="U994" s="14" t="s">
        <v>2</v>
      </c>
      <c r="V994" s="15"/>
      <c r="W994" s="15"/>
      <c r="X994" s="15"/>
      <c r="Y994" s="16"/>
      <c r="Z994" s="1"/>
    </row>
    <row r="995" spans="1:26" ht="23.25">
      <c r="A995" s="1"/>
      <c r="B995" s="20" t="s">
        <v>29</v>
      </c>
      <c r="C995" s="21"/>
      <c r="D995" s="21"/>
      <c r="E995" s="21"/>
      <c r="F995" s="21"/>
      <c r="G995" s="21"/>
      <c r="H995" s="62"/>
      <c r="I995" s="1"/>
      <c r="J995" s="2" t="s">
        <v>4</v>
      </c>
      <c r="K995" s="18"/>
      <c r="L995" s="23" t="s">
        <v>22</v>
      </c>
      <c r="M995" s="23" t="s">
        <v>31</v>
      </c>
      <c r="N995" s="65"/>
      <c r="O995" s="17"/>
      <c r="P995" s="66"/>
      <c r="Q995" s="23" t="s">
        <v>3</v>
      </c>
      <c r="R995" s="16"/>
      <c r="S995" s="15" t="s">
        <v>23</v>
      </c>
      <c r="T995" s="15"/>
      <c r="U995" s="20" t="s">
        <v>20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24</v>
      </c>
      <c r="M996" s="31" t="s">
        <v>24</v>
      </c>
      <c r="N996" s="29" t="s">
        <v>6</v>
      </c>
      <c r="O996" s="68" t="s">
        <v>7</v>
      </c>
      <c r="P996" s="29" t="s">
        <v>8</v>
      </c>
      <c r="Q996" s="20" t="s">
        <v>41</v>
      </c>
      <c r="R996" s="22"/>
      <c r="S996" s="27" t="s">
        <v>25</v>
      </c>
      <c r="T996" s="15"/>
      <c r="U996" s="24"/>
      <c r="V996" s="25"/>
      <c r="W996" s="1"/>
      <c r="X996" s="14" t="s">
        <v>3</v>
      </c>
      <c r="Y996" s="16"/>
      <c r="Z996" s="1"/>
    </row>
    <row r="997" spans="1:26" ht="23.25">
      <c r="A997" s="1"/>
      <c r="B997" s="14" t="s">
        <v>14</v>
      </c>
      <c r="C997" s="14" t="s">
        <v>15</v>
      </c>
      <c r="D997" s="14" t="s">
        <v>16</v>
      </c>
      <c r="E997" s="14" t="s">
        <v>17</v>
      </c>
      <c r="F997" s="28" t="s">
        <v>18</v>
      </c>
      <c r="G997" s="2" t="s">
        <v>5</v>
      </c>
      <c r="H997" s="14" t="s">
        <v>19</v>
      </c>
      <c r="I997" s="24"/>
      <c r="J997" s="1"/>
      <c r="K997" s="18"/>
      <c r="L997" s="26" t="s">
        <v>26</v>
      </c>
      <c r="M997" s="29" t="s">
        <v>32</v>
      </c>
      <c r="N997" s="29"/>
      <c r="O997" s="29"/>
      <c r="P997" s="29"/>
      <c r="Q997" s="26" t="s">
        <v>34</v>
      </c>
      <c r="R997" s="30" t="s">
        <v>34</v>
      </c>
      <c r="S997" s="106" t="s">
        <v>37</v>
      </c>
      <c r="T997" s="108" t="s">
        <v>38</v>
      </c>
      <c r="U997" s="31" t="s">
        <v>6</v>
      </c>
      <c r="V997" s="29" t="s">
        <v>9</v>
      </c>
      <c r="W997" s="26" t="s">
        <v>10</v>
      </c>
      <c r="X997" s="14" t="s">
        <v>11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35</v>
      </c>
      <c r="R998" s="38" t="s">
        <v>36</v>
      </c>
      <c r="S998" s="107"/>
      <c r="T998" s="109"/>
      <c r="U998" s="32"/>
      <c r="V998" s="33"/>
      <c r="W998" s="34"/>
      <c r="X998" s="39" t="s">
        <v>39</v>
      </c>
      <c r="Y998" s="40" t="s">
        <v>40</v>
      </c>
      <c r="Z998" s="1"/>
    </row>
    <row r="999" spans="1:26" ht="23.25">
      <c r="A999" s="1"/>
      <c r="B999" s="41"/>
      <c r="C999" s="41"/>
      <c r="D999" s="41"/>
      <c r="E999" s="41"/>
      <c r="F999" s="51"/>
      <c r="G999" s="90"/>
      <c r="H999" s="41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1" t="s">
        <v>205</v>
      </c>
      <c r="C1000" s="41"/>
      <c r="D1000" s="41" t="s">
        <v>47</v>
      </c>
      <c r="E1000" s="41" t="s">
        <v>305</v>
      </c>
      <c r="F1000" s="51" t="s">
        <v>308</v>
      </c>
      <c r="G1000" s="90" t="s">
        <v>310</v>
      </c>
      <c r="H1000" s="41" t="s">
        <v>173</v>
      </c>
      <c r="I1000" s="45"/>
      <c r="J1000" s="49" t="s">
        <v>46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>
        <v>56156.2</v>
      </c>
      <c r="V1000" s="83">
        <v>45233.5</v>
      </c>
      <c r="W1000" s="84">
        <v>20887.7</v>
      </c>
      <c r="X1000" s="82">
        <f>(W1000/U1000)*100</f>
        <v>37.19571480976277</v>
      </c>
      <c r="Y1000" s="83">
        <f>(W1000/V1000)*100</f>
        <v>46.177501188278605</v>
      </c>
      <c r="Z1000" s="1"/>
    </row>
    <row r="1001" spans="1:26" ht="23.25">
      <c r="A1001" s="1"/>
      <c r="B1001" s="41"/>
      <c r="C1001" s="41"/>
      <c r="D1001" s="41"/>
      <c r="E1001" s="41"/>
      <c r="F1001" s="51"/>
      <c r="G1001" s="90"/>
      <c r="H1001" s="41"/>
      <c r="I1001" s="45"/>
      <c r="J1001" s="49"/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/>
      <c r="V1001" s="83"/>
      <c r="W1001" s="84"/>
      <c r="X1001" s="82"/>
      <c r="Y1001" s="83"/>
      <c r="Z1001" s="1"/>
    </row>
    <row r="1002" spans="1:26" ht="23.25">
      <c r="A1002" s="1"/>
      <c r="B1002" s="41"/>
      <c r="C1002" s="41"/>
      <c r="D1002" s="41"/>
      <c r="E1002" s="41"/>
      <c r="F1002" s="51"/>
      <c r="G1002" s="90" t="s">
        <v>224</v>
      </c>
      <c r="H1002" s="41"/>
      <c r="I1002" s="45"/>
      <c r="J1002" s="49" t="s">
        <v>287</v>
      </c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/>
      <c r="V1002" s="83"/>
      <c r="W1002" s="84"/>
      <c r="X1002" s="82"/>
      <c r="Y1002" s="83"/>
      <c r="Z1002" s="1"/>
    </row>
    <row r="1003" spans="1:26" ht="23.25">
      <c r="A1003" s="1"/>
      <c r="B1003" s="41"/>
      <c r="C1003" s="41"/>
      <c r="D1003" s="41"/>
      <c r="E1003" s="41"/>
      <c r="F1003" s="51"/>
      <c r="G1003" s="90"/>
      <c r="H1003" s="41"/>
      <c r="I1003" s="45"/>
      <c r="J1003" s="49" t="s">
        <v>226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>
        <f>SUM(U1004:U1005)</f>
        <v>1283443.6</v>
      </c>
      <c r="V1003" s="83">
        <f>SUM(V1004:V1005)</f>
        <v>1285797</v>
      </c>
      <c r="W1003" s="84">
        <f>SUM(W1004:W1005)</f>
        <v>1203023.5</v>
      </c>
      <c r="X1003" s="82">
        <f>(W1003/U1003)*100</f>
        <v>93.73403708585246</v>
      </c>
      <c r="Y1003" s="83">
        <f>(W1003/V1003)*100</f>
        <v>93.56247525853615</v>
      </c>
      <c r="Z1003" s="1"/>
    </row>
    <row r="1004" spans="1:26" ht="23.25">
      <c r="A1004" s="1"/>
      <c r="B1004" s="41"/>
      <c r="C1004" s="41"/>
      <c r="D1004" s="41"/>
      <c r="E1004" s="41"/>
      <c r="F1004" s="51"/>
      <c r="G1004" s="90"/>
      <c r="H1004" s="41"/>
      <c r="I1004" s="45"/>
      <c r="J1004" s="49" t="s">
        <v>45</v>
      </c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>
        <f aca="true" t="shared" si="23" ref="U1004:W1005">SUM(U1010)</f>
        <v>72274.8</v>
      </c>
      <c r="V1004" s="83">
        <f t="shared" si="23"/>
        <v>75061.3</v>
      </c>
      <c r="W1004" s="84">
        <f t="shared" si="23"/>
        <v>64228.3</v>
      </c>
      <c r="X1004" s="82">
        <f>(W1004/U1004)*100</f>
        <v>88.866797279273</v>
      </c>
      <c r="Y1004" s="83">
        <f>(W1004/V1004)*100</f>
        <v>85.56779592146685</v>
      </c>
      <c r="Z1004" s="1"/>
    </row>
    <row r="1005" spans="1:26" ht="23.25">
      <c r="A1005" s="1"/>
      <c r="B1005" s="41"/>
      <c r="C1005" s="41"/>
      <c r="D1005" s="41"/>
      <c r="E1005" s="41"/>
      <c r="F1005" s="51"/>
      <c r="G1005" s="90"/>
      <c r="H1005" s="41"/>
      <c r="I1005" s="45"/>
      <c r="J1005" s="49" t="s">
        <v>46</v>
      </c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>
        <f t="shared" si="23"/>
        <v>1211168.8</v>
      </c>
      <c r="V1005" s="83">
        <f t="shared" si="23"/>
        <v>1210735.7</v>
      </c>
      <c r="W1005" s="84">
        <f t="shared" si="23"/>
        <v>1138795.2</v>
      </c>
      <c r="X1005" s="82">
        <f>(W1005/U1005)*100</f>
        <v>94.024482797113</v>
      </c>
      <c r="Y1005" s="83">
        <f>(W1005/V1005)*100</f>
        <v>94.05811689537195</v>
      </c>
      <c r="Z1005" s="1"/>
    </row>
    <row r="1006" spans="1:26" ht="23.25">
      <c r="A1006" s="1"/>
      <c r="B1006" s="41"/>
      <c r="C1006" s="41"/>
      <c r="D1006" s="41"/>
      <c r="E1006" s="41"/>
      <c r="F1006" s="51"/>
      <c r="G1006" s="90"/>
      <c r="H1006" s="41"/>
      <c r="I1006" s="45"/>
      <c r="J1006" s="49"/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/>
      <c r="V1006" s="83"/>
      <c r="W1006" s="84"/>
      <c r="X1006" s="82"/>
      <c r="Y1006" s="83"/>
      <c r="Z1006" s="1"/>
    </row>
    <row r="1007" spans="1:26" ht="23.25">
      <c r="A1007" s="1"/>
      <c r="B1007" s="41"/>
      <c r="C1007" s="41"/>
      <c r="D1007" s="41"/>
      <c r="E1007" s="41"/>
      <c r="F1007" s="51"/>
      <c r="G1007" s="90"/>
      <c r="H1007" s="41"/>
      <c r="I1007" s="45"/>
      <c r="J1007" s="49" t="s">
        <v>313</v>
      </c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/>
      <c r="V1007" s="83"/>
      <c r="W1007" s="84"/>
      <c r="X1007" s="82"/>
      <c r="Y1007" s="83"/>
      <c r="Z1007" s="1"/>
    </row>
    <row r="1008" spans="1:26" ht="23.25">
      <c r="A1008" s="1"/>
      <c r="B1008" s="41"/>
      <c r="C1008" s="41"/>
      <c r="D1008" s="41"/>
      <c r="E1008" s="41"/>
      <c r="F1008" s="51"/>
      <c r="G1008" s="90"/>
      <c r="H1008" s="41"/>
      <c r="I1008" s="45"/>
      <c r="J1008" s="49" t="s">
        <v>314</v>
      </c>
      <c r="K1008" s="50"/>
      <c r="L1008" s="43"/>
      <c r="M1008" s="71"/>
      <c r="N1008" s="72"/>
      <c r="O1008" s="73"/>
      <c r="P1008" s="71"/>
      <c r="Q1008" s="79"/>
      <c r="R1008" s="80"/>
      <c r="S1008" s="79"/>
      <c r="T1008" s="81"/>
      <c r="U1008" s="82"/>
      <c r="V1008" s="83"/>
      <c r="W1008" s="84"/>
      <c r="X1008" s="82"/>
      <c r="Y1008" s="83"/>
      <c r="Z1008" s="1"/>
    </row>
    <row r="1009" spans="1:26" ht="23.25">
      <c r="A1009" s="1"/>
      <c r="B1009" s="41"/>
      <c r="C1009" s="41"/>
      <c r="D1009" s="41"/>
      <c r="E1009" s="41"/>
      <c r="F1009" s="51"/>
      <c r="G1009" s="90"/>
      <c r="H1009" s="41"/>
      <c r="I1009" s="45"/>
      <c r="J1009" s="49" t="s">
        <v>315</v>
      </c>
      <c r="K1009" s="50"/>
      <c r="L1009" s="43" t="s">
        <v>276</v>
      </c>
      <c r="M1009" s="71">
        <v>543740</v>
      </c>
      <c r="N1009" s="72">
        <v>282745</v>
      </c>
      <c r="O1009" s="73">
        <v>282745</v>
      </c>
      <c r="P1009" s="71">
        <v>326375</v>
      </c>
      <c r="Q1009" s="79">
        <f>(P1009/N1009)*100</f>
        <v>115.43086526729032</v>
      </c>
      <c r="R1009" s="80">
        <f>(P1009/O1009)*100</f>
        <v>115.43086526729032</v>
      </c>
      <c r="S1009" s="79">
        <f>(N1009/M1009)*100</f>
        <v>52.000036782285655</v>
      </c>
      <c r="T1009" s="81">
        <f>(P1009/M1009)*100</f>
        <v>60.024092397101555</v>
      </c>
      <c r="U1009" s="82">
        <f>SUM(U1010:U1011)</f>
        <v>1283443.6</v>
      </c>
      <c r="V1009" s="83">
        <f>SUM(V1010:V1011)</f>
        <v>1285797</v>
      </c>
      <c r="W1009" s="84">
        <f>SUM(W1010:W1011)</f>
        <v>1203023.5</v>
      </c>
      <c r="X1009" s="82">
        <f>(W1009/U1009)*100</f>
        <v>93.73403708585246</v>
      </c>
      <c r="Y1009" s="83">
        <f>(W1009/V1009)*100</f>
        <v>93.56247525853615</v>
      </c>
      <c r="Z1009" s="1"/>
    </row>
    <row r="1010" spans="1:26" ht="23.25">
      <c r="A1010" s="1"/>
      <c r="B1010" s="41"/>
      <c r="C1010" s="41"/>
      <c r="D1010" s="41"/>
      <c r="E1010" s="41"/>
      <c r="F1010" s="51"/>
      <c r="G1010" s="90"/>
      <c r="H1010" s="41"/>
      <c r="I1010" s="45"/>
      <c r="J1010" s="49" t="s">
        <v>45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>
        <f aca="true" t="shared" si="24" ref="U1010:W1011">SUM(U1014)</f>
        <v>72274.8</v>
      </c>
      <c r="V1010" s="83">
        <f t="shared" si="24"/>
        <v>75061.3</v>
      </c>
      <c r="W1010" s="84">
        <f t="shared" si="24"/>
        <v>64228.3</v>
      </c>
      <c r="X1010" s="82">
        <f>(W1010/U1010)*100</f>
        <v>88.866797279273</v>
      </c>
      <c r="Y1010" s="83">
        <f>(W1010/V1010)*100</f>
        <v>85.56779592146685</v>
      </c>
      <c r="Z1010" s="1"/>
    </row>
    <row r="1011" spans="1:26" ht="23.25">
      <c r="A1011" s="1"/>
      <c r="B1011" s="41"/>
      <c r="C1011" s="41"/>
      <c r="D1011" s="41"/>
      <c r="E1011" s="41"/>
      <c r="F1011" s="51"/>
      <c r="G1011" s="90"/>
      <c r="H1011" s="41"/>
      <c r="I1011" s="45"/>
      <c r="J1011" s="49" t="s">
        <v>46</v>
      </c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>
        <f t="shared" si="24"/>
        <v>1211168.8</v>
      </c>
      <c r="V1011" s="83">
        <f t="shared" si="24"/>
        <v>1210735.7</v>
      </c>
      <c r="W1011" s="84">
        <f t="shared" si="24"/>
        <v>1138795.2</v>
      </c>
      <c r="X1011" s="82">
        <f>(W1011/U1011)*100</f>
        <v>94.024482797113</v>
      </c>
      <c r="Y1011" s="83">
        <f>(W1011/V1011)*100</f>
        <v>94.05811689537195</v>
      </c>
      <c r="Z1011" s="1"/>
    </row>
    <row r="1012" spans="1:26" ht="23.25">
      <c r="A1012" s="1"/>
      <c r="B1012" s="41"/>
      <c r="C1012" s="41"/>
      <c r="D1012" s="41"/>
      <c r="E1012" s="41"/>
      <c r="F1012" s="51"/>
      <c r="G1012" s="90"/>
      <c r="H1012" s="41"/>
      <c r="I1012" s="45"/>
      <c r="J1012" s="49"/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/>
      <c r="V1012" s="83"/>
      <c r="W1012" s="84"/>
      <c r="X1012" s="82"/>
      <c r="Y1012" s="83"/>
      <c r="Z1012" s="1"/>
    </row>
    <row r="1013" spans="1:26" ht="23.25">
      <c r="A1013" s="1"/>
      <c r="B1013" s="41"/>
      <c r="C1013" s="41"/>
      <c r="D1013" s="41"/>
      <c r="E1013" s="41"/>
      <c r="F1013" s="51"/>
      <c r="G1013" s="90"/>
      <c r="H1013" s="41" t="s">
        <v>173</v>
      </c>
      <c r="I1013" s="45"/>
      <c r="J1013" s="49" t="s">
        <v>174</v>
      </c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>
        <f>SUM(U1014:U1015)</f>
        <v>1283443.6</v>
      </c>
      <c r="V1013" s="83">
        <f>SUM(V1014:V1015)</f>
        <v>1285797</v>
      </c>
      <c r="W1013" s="84">
        <f>SUM(W1014:W1015)</f>
        <v>1203023.5</v>
      </c>
      <c r="X1013" s="82">
        <f>(W1013/U1013)*100</f>
        <v>93.73403708585246</v>
      </c>
      <c r="Y1013" s="83">
        <f>(W1013/V1013)*100</f>
        <v>93.56247525853615</v>
      </c>
      <c r="Z1013" s="1"/>
    </row>
    <row r="1014" spans="1:26" ht="23.25">
      <c r="A1014" s="1"/>
      <c r="B1014" s="41"/>
      <c r="C1014" s="41"/>
      <c r="D1014" s="41"/>
      <c r="E1014" s="41"/>
      <c r="F1014" s="51"/>
      <c r="G1014" s="90"/>
      <c r="H1014" s="41"/>
      <c r="I1014" s="45"/>
      <c r="J1014" s="49" t="s">
        <v>45</v>
      </c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>
        <v>72274.8</v>
      </c>
      <c r="V1014" s="83">
        <v>75061.3</v>
      </c>
      <c r="W1014" s="84">
        <v>64228.3</v>
      </c>
      <c r="X1014" s="82">
        <f>(W1014/U1014)*100</f>
        <v>88.866797279273</v>
      </c>
      <c r="Y1014" s="83">
        <f>(W1014/V1014)*100</f>
        <v>85.56779592146685</v>
      </c>
      <c r="Z1014" s="1"/>
    </row>
    <row r="1015" spans="1:26" ht="23.25">
      <c r="A1015" s="1"/>
      <c r="B1015" s="41"/>
      <c r="C1015" s="41"/>
      <c r="D1015" s="41"/>
      <c r="E1015" s="41"/>
      <c r="F1015" s="51"/>
      <c r="G1015" s="90"/>
      <c r="H1015" s="41"/>
      <c r="I1015" s="45"/>
      <c r="J1015" s="49" t="s">
        <v>46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>
        <v>1211168.8</v>
      </c>
      <c r="V1015" s="83">
        <v>1210735.7</v>
      </c>
      <c r="W1015" s="84">
        <v>1138795.2</v>
      </c>
      <c r="X1015" s="82">
        <f>(W1015/U1015)*100</f>
        <v>94.024482797113</v>
      </c>
      <c r="Y1015" s="83">
        <f>(W1015/V1015)*100</f>
        <v>94.05811689537195</v>
      </c>
      <c r="Z1015" s="1"/>
    </row>
    <row r="1016" spans="1:26" ht="23.25">
      <c r="A1016" s="1"/>
      <c r="B1016" s="41"/>
      <c r="C1016" s="41"/>
      <c r="D1016" s="41"/>
      <c r="E1016" s="41"/>
      <c r="F1016" s="51"/>
      <c r="G1016" s="90"/>
      <c r="H1016" s="41"/>
      <c r="I1016" s="45"/>
      <c r="J1016" s="49"/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/>
      <c r="V1016" s="83"/>
      <c r="W1016" s="84"/>
      <c r="X1016" s="82"/>
      <c r="Y1016" s="83"/>
      <c r="Z1016" s="1"/>
    </row>
    <row r="1017" spans="1:26" ht="23.25">
      <c r="A1017" s="1"/>
      <c r="B1017" s="41"/>
      <c r="C1017" s="41"/>
      <c r="D1017" s="41"/>
      <c r="E1017" s="41" t="s">
        <v>316</v>
      </c>
      <c r="F1017" s="51"/>
      <c r="G1017" s="90"/>
      <c r="H1017" s="41"/>
      <c r="I1017" s="45"/>
      <c r="J1017" s="49" t="s">
        <v>328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>
        <f>SUM(U1018:U1019)</f>
        <v>246667.3</v>
      </c>
      <c r="V1017" s="83">
        <f>SUM(V1018:V1019)</f>
        <v>248508.9</v>
      </c>
      <c r="W1017" s="84">
        <f>SUM(W1018:W1019)</f>
        <v>236650.4</v>
      </c>
      <c r="X1017" s="82">
        <f>(W1017/U1017)*100</f>
        <v>95.93910502121685</v>
      </c>
      <c r="Y1017" s="83">
        <f>(W1017/V1017)*100</f>
        <v>95.22813871052506</v>
      </c>
      <c r="Z1017" s="1"/>
    </row>
    <row r="1018" spans="1:26" ht="23.25">
      <c r="A1018" s="1"/>
      <c r="B1018" s="41"/>
      <c r="C1018" s="41"/>
      <c r="D1018" s="41"/>
      <c r="E1018" s="41"/>
      <c r="F1018" s="51"/>
      <c r="G1018" s="90"/>
      <c r="H1018" s="41"/>
      <c r="I1018" s="45"/>
      <c r="J1018" s="49" t="s">
        <v>45</v>
      </c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>
        <f aca="true" t="shared" si="25" ref="U1018:W1019">SUM(U1022)</f>
        <v>246667.3</v>
      </c>
      <c r="V1018" s="83">
        <f t="shared" si="25"/>
        <v>248508.9</v>
      </c>
      <c r="W1018" s="84">
        <f t="shared" si="25"/>
        <v>236650.4</v>
      </c>
      <c r="X1018" s="82">
        <f>(W1018/U1018)*100</f>
        <v>95.93910502121685</v>
      </c>
      <c r="Y1018" s="83">
        <f>(W1018/V1018)*100</f>
        <v>95.22813871052506</v>
      </c>
      <c r="Z1018" s="1"/>
    </row>
    <row r="1019" spans="1:26" ht="23.25">
      <c r="A1019" s="1"/>
      <c r="B1019" s="41"/>
      <c r="C1019" s="41"/>
      <c r="D1019" s="41"/>
      <c r="E1019" s="41"/>
      <c r="F1019" s="51"/>
      <c r="G1019" s="90"/>
      <c r="H1019" s="41"/>
      <c r="I1019" s="45"/>
      <c r="J1019" s="49" t="s">
        <v>46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>
        <f t="shared" si="25"/>
        <v>0</v>
      </c>
      <c r="V1019" s="83">
        <f t="shared" si="25"/>
        <v>0</v>
      </c>
      <c r="W1019" s="84">
        <f t="shared" si="25"/>
        <v>0</v>
      </c>
      <c r="X1019" s="82"/>
      <c r="Y1019" s="83"/>
      <c r="Z1019" s="1"/>
    </row>
    <row r="1020" spans="1:26" ht="23.25">
      <c r="A1020" s="1"/>
      <c r="B1020" s="41"/>
      <c r="C1020" s="41"/>
      <c r="D1020" s="41"/>
      <c r="E1020" s="41"/>
      <c r="F1020" s="51"/>
      <c r="G1020" s="90"/>
      <c r="H1020" s="41"/>
      <c r="I1020" s="45"/>
      <c r="J1020" s="49"/>
      <c r="K1020" s="50"/>
      <c r="L1020" s="43"/>
      <c r="M1020" s="71"/>
      <c r="N1020" s="72"/>
      <c r="O1020" s="73"/>
      <c r="P1020" s="71"/>
      <c r="Q1020" s="79"/>
      <c r="R1020" s="80"/>
      <c r="S1020" s="79"/>
      <c r="T1020" s="81"/>
      <c r="U1020" s="82"/>
      <c r="V1020" s="83"/>
      <c r="W1020" s="84"/>
      <c r="X1020" s="82"/>
      <c r="Y1020" s="83"/>
      <c r="Z1020" s="1"/>
    </row>
    <row r="1021" spans="1:26" ht="23.25">
      <c r="A1021" s="1"/>
      <c r="B1021" s="41"/>
      <c r="C1021" s="41"/>
      <c r="D1021" s="41"/>
      <c r="E1021" s="41"/>
      <c r="F1021" s="51" t="s">
        <v>308</v>
      </c>
      <c r="G1021" s="90"/>
      <c r="H1021" s="41"/>
      <c r="I1021" s="45"/>
      <c r="J1021" s="49" t="s">
        <v>309</v>
      </c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>
        <f>SUM(U1022:U1023)</f>
        <v>246667.3</v>
      </c>
      <c r="V1021" s="83">
        <f>SUM(V1022:V1023)</f>
        <v>248508.9</v>
      </c>
      <c r="W1021" s="84">
        <f>SUM(W1022:W1023)</f>
        <v>236650.4</v>
      </c>
      <c r="X1021" s="82">
        <f>(W1021/U1021)*100</f>
        <v>95.93910502121685</v>
      </c>
      <c r="Y1021" s="83">
        <f>(W1021/V1021)*100</f>
        <v>95.22813871052506</v>
      </c>
      <c r="Z1021" s="1"/>
    </row>
    <row r="1022" spans="1:26" ht="23.25">
      <c r="A1022" s="1"/>
      <c r="B1022" s="41"/>
      <c r="C1022" s="41"/>
      <c r="D1022" s="41"/>
      <c r="E1022" s="41"/>
      <c r="F1022" s="51"/>
      <c r="G1022" s="90"/>
      <c r="H1022" s="41"/>
      <c r="I1022" s="45"/>
      <c r="J1022" s="49" t="s">
        <v>45</v>
      </c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>
        <f>SUM(U1027+U1052)</f>
        <v>246667.3</v>
      </c>
      <c r="V1022" s="83">
        <f>SUM(V1027+V1052)</f>
        <v>248508.9</v>
      </c>
      <c r="W1022" s="84">
        <f>SUM(W1027+W1052)</f>
        <v>236650.4</v>
      </c>
      <c r="X1022" s="82">
        <f>(W1022/U1022)*100</f>
        <v>95.93910502121685</v>
      </c>
      <c r="Y1022" s="83">
        <f>(W1022/V1022)*100</f>
        <v>95.22813871052506</v>
      </c>
      <c r="Z1022" s="1"/>
    </row>
    <row r="1023" spans="1:26" ht="23.25">
      <c r="A1023" s="1"/>
      <c r="B1023" s="41"/>
      <c r="C1023" s="41"/>
      <c r="D1023" s="41"/>
      <c r="E1023" s="41"/>
      <c r="F1023" s="51"/>
      <c r="G1023" s="90"/>
      <c r="H1023" s="41"/>
      <c r="I1023" s="45"/>
      <c r="J1023" s="49" t="s">
        <v>46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>
        <f>SUM(U1028+U1054)</f>
        <v>0</v>
      </c>
      <c r="V1023" s="83">
        <f>SUM(V1028+V1054)</f>
        <v>0</v>
      </c>
      <c r="W1023" s="84">
        <f>SUM(W1028+W1054)</f>
        <v>0</v>
      </c>
      <c r="X1023" s="82"/>
      <c r="Y1023" s="83"/>
      <c r="Z1023" s="1"/>
    </row>
    <row r="1024" spans="1:26" ht="23.25">
      <c r="A1024" s="1"/>
      <c r="B1024" s="41"/>
      <c r="C1024" s="41"/>
      <c r="D1024" s="41"/>
      <c r="E1024" s="41"/>
      <c r="F1024" s="51"/>
      <c r="G1024" s="90"/>
      <c r="H1024" s="41"/>
      <c r="I1024" s="45"/>
      <c r="J1024" s="49"/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/>
      <c r="V1024" s="83"/>
      <c r="W1024" s="84"/>
      <c r="X1024" s="82"/>
      <c r="Y1024" s="83"/>
      <c r="Z1024" s="1"/>
    </row>
    <row r="1025" spans="1:26" ht="23.25">
      <c r="A1025" s="1"/>
      <c r="B1025" s="41"/>
      <c r="C1025" s="41"/>
      <c r="D1025" s="41"/>
      <c r="E1025" s="41"/>
      <c r="F1025" s="51"/>
      <c r="G1025" s="90" t="s">
        <v>310</v>
      </c>
      <c r="H1025" s="41"/>
      <c r="I1025" s="45"/>
      <c r="J1025" s="49" t="s">
        <v>311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/>
      <c r="V1025" s="83"/>
      <c r="W1025" s="84"/>
      <c r="X1025" s="82"/>
      <c r="Y1025" s="83"/>
      <c r="Z1025" s="1"/>
    </row>
    <row r="1026" spans="1:26" ht="23.25">
      <c r="A1026" s="1"/>
      <c r="B1026" s="41"/>
      <c r="C1026" s="41"/>
      <c r="D1026" s="41"/>
      <c r="E1026" s="41"/>
      <c r="F1026" s="51"/>
      <c r="G1026" s="90"/>
      <c r="H1026" s="41"/>
      <c r="I1026" s="45"/>
      <c r="J1026" s="49" t="s">
        <v>312</v>
      </c>
      <c r="K1026" s="50"/>
      <c r="L1026" s="43"/>
      <c r="M1026" s="71"/>
      <c r="N1026" s="72"/>
      <c r="O1026" s="73"/>
      <c r="P1026" s="71"/>
      <c r="Q1026" s="79"/>
      <c r="R1026" s="80"/>
      <c r="S1026" s="79"/>
      <c r="T1026" s="81"/>
      <c r="U1026" s="82">
        <f>SUM(U1027:U1028)</f>
        <v>16943.9</v>
      </c>
      <c r="V1026" s="83">
        <f>SUM(V1027:V1028)</f>
        <v>9028.9</v>
      </c>
      <c r="W1026" s="84">
        <f>SUM(W1027:W1028)</f>
        <v>5936.9</v>
      </c>
      <c r="X1026" s="82">
        <f>(W1026/U1026)*100</f>
        <v>35.038568452363386</v>
      </c>
      <c r="Y1026" s="83">
        <f>(W1026/V1026)*100</f>
        <v>65.7544108363145</v>
      </c>
      <c r="Z1026" s="1"/>
    </row>
    <row r="1027" spans="1:26" ht="23.25">
      <c r="A1027" s="1"/>
      <c r="B1027" s="41"/>
      <c r="C1027" s="41"/>
      <c r="D1027" s="41"/>
      <c r="E1027" s="41"/>
      <c r="F1027" s="51"/>
      <c r="G1027" s="90"/>
      <c r="H1027" s="41"/>
      <c r="I1027" s="45"/>
      <c r="J1027" s="49" t="s">
        <v>45</v>
      </c>
      <c r="K1027" s="50"/>
      <c r="L1027" s="43"/>
      <c r="M1027" s="71"/>
      <c r="N1027" s="72"/>
      <c r="O1027" s="73"/>
      <c r="P1027" s="71"/>
      <c r="Q1027" s="79"/>
      <c r="R1027" s="80"/>
      <c r="S1027" s="79"/>
      <c r="T1027" s="81"/>
      <c r="U1027" s="82">
        <f aca="true" t="shared" si="26" ref="U1027:W1028">SUM(U1032)</f>
        <v>16943.9</v>
      </c>
      <c r="V1027" s="83">
        <f t="shared" si="26"/>
        <v>9028.9</v>
      </c>
      <c r="W1027" s="84">
        <f t="shared" si="26"/>
        <v>5936.9</v>
      </c>
      <c r="X1027" s="82">
        <f>(W1027/U1027)*100</f>
        <v>35.038568452363386</v>
      </c>
      <c r="Y1027" s="83">
        <f>(W1027/V1027)*100</f>
        <v>65.7544108363145</v>
      </c>
      <c r="Z1027" s="1"/>
    </row>
    <row r="1028" spans="1:26" ht="23.25">
      <c r="A1028" s="1"/>
      <c r="B1028" s="41"/>
      <c r="C1028" s="41"/>
      <c r="D1028" s="41"/>
      <c r="E1028" s="41"/>
      <c r="F1028" s="51"/>
      <c r="G1028" s="90"/>
      <c r="H1028" s="41"/>
      <c r="I1028" s="45"/>
      <c r="J1028" s="49" t="s">
        <v>46</v>
      </c>
      <c r="K1028" s="50"/>
      <c r="L1028" s="43"/>
      <c r="M1028" s="71"/>
      <c r="N1028" s="72"/>
      <c r="O1028" s="73"/>
      <c r="P1028" s="71"/>
      <c r="Q1028" s="79"/>
      <c r="R1028" s="80"/>
      <c r="S1028" s="79"/>
      <c r="T1028" s="81"/>
      <c r="U1028" s="82">
        <f t="shared" si="26"/>
        <v>0</v>
      </c>
      <c r="V1028" s="83">
        <f t="shared" si="26"/>
        <v>0</v>
      </c>
      <c r="W1028" s="84">
        <f t="shared" si="26"/>
        <v>0</v>
      </c>
      <c r="X1028" s="82"/>
      <c r="Y1028" s="83"/>
      <c r="Z1028" s="1"/>
    </row>
    <row r="1029" spans="1:26" ht="23.25">
      <c r="A1029" s="1"/>
      <c r="B1029" s="41"/>
      <c r="C1029" s="41"/>
      <c r="D1029" s="41"/>
      <c r="E1029" s="41"/>
      <c r="F1029" s="51"/>
      <c r="G1029" s="90"/>
      <c r="H1029" s="41"/>
      <c r="I1029" s="45"/>
      <c r="J1029" s="49"/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/>
      <c r="V1029" s="83"/>
      <c r="W1029" s="84"/>
      <c r="X1029" s="82"/>
      <c r="Y1029" s="83"/>
      <c r="Z1029" s="1"/>
    </row>
    <row r="1030" spans="1:26" ht="23.25">
      <c r="A1030" s="1"/>
      <c r="B1030" s="41"/>
      <c r="C1030" s="41"/>
      <c r="D1030" s="41"/>
      <c r="E1030" s="41"/>
      <c r="F1030" s="51"/>
      <c r="G1030" s="90"/>
      <c r="H1030" s="41"/>
      <c r="I1030" s="45"/>
      <c r="J1030" s="49" t="s">
        <v>317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/>
      <c r="V1030" s="83"/>
      <c r="W1030" s="84"/>
      <c r="X1030" s="82"/>
      <c r="Y1030" s="83"/>
      <c r="Z1030" s="1"/>
    </row>
    <row r="1031" spans="1:26" ht="23.25">
      <c r="A1031" s="1"/>
      <c r="B1031" s="41"/>
      <c r="C1031" s="41"/>
      <c r="D1031" s="41"/>
      <c r="E1031" s="41"/>
      <c r="F1031" s="51"/>
      <c r="G1031" s="90"/>
      <c r="H1031" s="41"/>
      <c r="I1031" s="45"/>
      <c r="J1031" s="49" t="s">
        <v>318</v>
      </c>
      <c r="K1031" s="50"/>
      <c r="L1031" s="43" t="s">
        <v>229</v>
      </c>
      <c r="M1031" s="71">
        <v>14</v>
      </c>
      <c r="N1031" s="72">
        <v>10</v>
      </c>
      <c r="O1031" s="73">
        <v>10</v>
      </c>
      <c r="P1031" s="71">
        <v>3</v>
      </c>
      <c r="Q1031" s="79">
        <f>(P1031/N1031)*100</f>
        <v>30</v>
      </c>
      <c r="R1031" s="80">
        <f>(P1031/O1031)*100</f>
        <v>30</v>
      </c>
      <c r="S1031" s="79">
        <f>(N1031/M1031)*100</f>
        <v>71.42857142857143</v>
      </c>
      <c r="T1031" s="81">
        <f>(P1031/M1031)*100</f>
        <v>21.428571428571427</v>
      </c>
      <c r="U1031" s="82">
        <f>SUM(U1032:U1033)</f>
        <v>16943.9</v>
      </c>
      <c r="V1031" s="83">
        <f>SUM(V1032:V1033)</f>
        <v>9028.9</v>
      </c>
      <c r="W1031" s="84">
        <f>SUM(W1032:W1033)</f>
        <v>5936.9</v>
      </c>
      <c r="X1031" s="82">
        <f>(W1031/U1031)*100</f>
        <v>35.038568452363386</v>
      </c>
      <c r="Y1031" s="83">
        <f>(W1031/V1031)*100</f>
        <v>65.7544108363145</v>
      </c>
      <c r="Z1031" s="1"/>
    </row>
    <row r="1032" spans="1:26" ht="23.25">
      <c r="A1032" s="1"/>
      <c r="B1032" s="41"/>
      <c r="C1032" s="41"/>
      <c r="D1032" s="41"/>
      <c r="E1032" s="41"/>
      <c r="F1032" s="51"/>
      <c r="G1032" s="90"/>
      <c r="H1032" s="41"/>
      <c r="I1032" s="45"/>
      <c r="J1032" s="49" t="s">
        <v>45</v>
      </c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>
        <f aca="true" t="shared" si="27" ref="U1032:W1033">SUM(U1047)</f>
        <v>16943.9</v>
      </c>
      <c r="V1032" s="83">
        <f t="shared" si="27"/>
        <v>9028.9</v>
      </c>
      <c r="W1032" s="84">
        <f t="shared" si="27"/>
        <v>5936.9</v>
      </c>
      <c r="X1032" s="82">
        <f>(W1032/U1032)*100</f>
        <v>35.038568452363386</v>
      </c>
      <c r="Y1032" s="83">
        <f>(W1032/V1032)*100</f>
        <v>65.7544108363145</v>
      </c>
      <c r="Z1032" s="1"/>
    </row>
    <row r="1033" spans="1:26" ht="23.25">
      <c r="A1033" s="1"/>
      <c r="B1033" s="41"/>
      <c r="C1033" s="41"/>
      <c r="D1033" s="41"/>
      <c r="E1033" s="41"/>
      <c r="F1033" s="51"/>
      <c r="G1033" s="90"/>
      <c r="H1033" s="41"/>
      <c r="I1033" s="45"/>
      <c r="J1033" s="49" t="s">
        <v>46</v>
      </c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>
        <f t="shared" si="27"/>
        <v>0</v>
      </c>
      <c r="V1033" s="83">
        <f t="shared" si="27"/>
        <v>0</v>
      </c>
      <c r="W1033" s="84">
        <f t="shared" si="27"/>
        <v>0</v>
      </c>
      <c r="X1033" s="82"/>
      <c r="Y1033" s="83"/>
      <c r="Z1033" s="1"/>
    </row>
    <row r="1034" spans="1:26" ht="23.25">
      <c r="A1034" s="1"/>
      <c r="B1034" s="41"/>
      <c r="C1034" s="41"/>
      <c r="D1034" s="41"/>
      <c r="E1034" s="41"/>
      <c r="F1034" s="51"/>
      <c r="G1034" s="90"/>
      <c r="H1034" s="41"/>
      <c r="I1034" s="45"/>
      <c r="J1034" s="49"/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/>
      <c r="V1034" s="83"/>
      <c r="W1034" s="84"/>
      <c r="X1034" s="82"/>
      <c r="Y1034" s="83"/>
      <c r="Z1034" s="1"/>
    </row>
    <row r="1035" spans="1:26" ht="23.25">
      <c r="A1035" s="1"/>
      <c r="B1035" s="52"/>
      <c r="C1035" s="52"/>
      <c r="D1035" s="52"/>
      <c r="E1035" s="52"/>
      <c r="F1035" s="91"/>
      <c r="G1035" s="92"/>
      <c r="H1035" s="52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351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30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28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33</v>
      </c>
      <c r="O1039" s="63"/>
      <c r="P1039" s="63"/>
      <c r="Q1039" s="63"/>
      <c r="R1039" s="64"/>
      <c r="S1039" s="8" t="s">
        <v>21</v>
      </c>
      <c r="T1039" s="8"/>
      <c r="U1039" s="14" t="s">
        <v>2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29</v>
      </c>
      <c r="C1040" s="21"/>
      <c r="D1040" s="21"/>
      <c r="E1040" s="21"/>
      <c r="F1040" s="21"/>
      <c r="G1040" s="21"/>
      <c r="H1040" s="62"/>
      <c r="I1040" s="1"/>
      <c r="J1040" s="2" t="s">
        <v>4</v>
      </c>
      <c r="K1040" s="18"/>
      <c r="L1040" s="23" t="s">
        <v>22</v>
      </c>
      <c r="M1040" s="23" t="s">
        <v>31</v>
      </c>
      <c r="N1040" s="65"/>
      <c r="O1040" s="17"/>
      <c r="P1040" s="66"/>
      <c r="Q1040" s="23" t="s">
        <v>3</v>
      </c>
      <c r="R1040" s="16"/>
      <c r="S1040" s="15" t="s">
        <v>23</v>
      </c>
      <c r="T1040" s="15"/>
      <c r="U1040" s="20" t="s">
        <v>20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24</v>
      </c>
      <c r="M1041" s="31" t="s">
        <v>24</v>
      </c>
      <c r="N1041" s="29" t="s">
        <v>6</v>
      </c>
      <c r="O1041" s="68" t="s">
        <v>7</v>
      </c>
      <c r="P1041" s="29" t="s">
        <v>8</v>
      </c>
      <c r="Q1041" s="20" t="s">
        <v>41</v>
      </c>
      <c r="R1041" s="22"/>
      <c r="S1041" s="27" t="s">
        <v>25</v>
      </c>
      <c r="T1041" s="15"/>
      <c r="U1041" s="24"/>
      <c r="V1041" s="25"/>
      <c r="W1041" s="1"/>
      <c r="X1041" s="14" t="s">
        <v>3</v>
      </c>
      <c r="Y1041" s="16"/>
      <c r="Z1041" s="1"/>
    </row>
    <row r="1042" spans="1:26" ht="23.25">
      <c r="A1042" s="1"/>
      <c r="B1042" s="14" t="s">
        <v>14</v>
      </c>
      <c r="C1042" s="14" t="s">
        <v>15</v>
      </c>
      <c r="D1042" s="14" t="s">
        <v>16</v>
      </c>
      <c r="E1042" s="14" t="s">
        <v>17</v>
      </c>
      <c r="F1042" s="28" t="s">
        <v>18</v>
      </c>
      <c r="G1042" s="2" t="s">
        <v>5</v>
      </c>
      <c r="H1042" s="14" t="s">
        <v>19</v>
      </c>
      <c r="I1042" s="24"/>
      <c r="J1042" s="1"/>
      <c r="K1042" s="18"/>
      <c r="L1042" s="26" t="s">
        <v>26</v>
      </c>
      <c r="M1042" s="29" t="s">
        <v>32</v>
      </c>
      <c r="N1042" s="29"/>
      <c r="O1042" s="29"/>
      <c r="P1042" s="29"/>
      <c r="Q1042" s="26" t="s">
        <v>34</v>
      </c>
      <c r="R1042" s="30" t="s">
        <v>34</v>
      </c>
      <c r="S1042" s="106" t="s">
        <v>37</v>
      </c>
      <c r="T1042" s="108" t="s">
        <v>38</v>
      </c>
      <c r="U1042" s="31" t="s">
        <v>6</v>
      </c>
      <c r="V1042" s="29" t="s">
        <v>9</v>
      </c>
      <c r="W1042" s="26" t="s">
        <v>10</v>
      </c>
      <c r="X1042" s="14" t="s">
        <v>11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35</v>
      </c>
      <c r="R1043" s="38" t="s">
        <v>36</v>
      </c>
      <c r="S1043" s="107"/>
      <c r="T1043" s="109"/>
      <c r="U1043" s="32"/>
      <c r="V1043" s="33"/>
      <c r="W1043" s="34"/>
      <c r="X1043" s="39" t="s">
        <v>39</v>
      </c>
      <c r="Y1043" s="40" t="s">
        <v>40</v>
      </c>
      <c r="Z1043" s="1"/>
    </row>
    <row r="1044" spans="1:26" ht="23.25">
      <c r="A1044" s="1"/>
      <c r="B1044" s="41"/>
      <c r="C1044" s="41"/>
      <c r="D1044" s="41"/>
      <c r="E1044" s="41"/>
      <c r="F1044" s="51"/>
      <c r="G1044" s="90"/>
      <c r="H1044" s="41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1" t="s">
        <v>205</v>
      </c>
      <c r="C1045" s="41"/>
      <c r="D1045" s="41" t="s">
        <v>47</v>
      </c>
      <c r="E1045" s="41" t="s">
        <v>316</v>
      </c>
      <c r="F1045" s="51" t="s">
        <v>308</v>
      </c>
      <c r="G1045" s="90" t="s">
        <v>310</v>
      </c>
      <c r="H1045" s="41" t="s">
        <v>175</v>
      </c>
      <c r="I1045" s="45"/>
      <c r="J1045" s="49" t="s">
        <v>176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/>
      <c r="V1045" s="83"/>
      <c r="W1045" s="84"/>
      <c r="X1045" s="82"/>
      <c r="Y1045" s="83"/>
      <c r="Z1045" s="1"/>
    </row>
    <row r="1046" spans="1:26" ht="23.25">
      <c r="A1046" s="1"/>
      <c r="B1046" s="41"/>
      <c r="C1046" s="41"/>
      <c r="D1046" s="41"/>
      <c r="E1046" s="41"/>
      <c r="F1046" s="51"/>
      <c r="G1046" s="90"/>
      <c r="H1046" s="41"/>
      <c r="I1046" s="45"/>
      <c r="J1046" s="49" t="s">
        <v>177</v>
      </c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>
        <f>SUM(U1047:U1048)</f>
        <v>16943.9</v>
      </c>
      <c r="V1046" s="83">
        <f>SUM(V1047:V1048)</f>
        <v>9028.9</v>
      </c>
      <c r="W1046" s="84">
        <f>SUM(W1047:W1048)</f>
        <v>5936.9</v>
      </c>
      <c r="X1046" s="82">
        <f>(W1046/U1046)*100</f>
        <v>35.038568452363386</v>
      </c>
      <c r="Y1046" s="83">
        <f>(W1046/V1046)*100</f>
        <v>65.7544108363145</v>
      </c>
      <c r="Z1046" s="1"/>
    </row>
    <row r="1047" spans="1:26" ht="23.25">
      <c r="A1047" s="1"/>
      <c r="B1047" s="41"/>
      <c r="C1047" s="41"/>
      <c r="D1047" s="41"/>
      <c r="E1047" s="41"/>
      <c r="F1047" s="51"/>
      <c r="G1047" s="90"/>
      <c r="H1047" s="41"/>
      <c r="I1047" s="45"/>
      <c r="J1047" s="49" t="s">
        <v>45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>
        <v>16943.9</v>
      </c>
      <c r="V1047" s="83">
        <v>9028.9</v>
      </c>
      <c r="W1047" s="84">
        <v>5936.9</v>
      </c>
      <c r="X1047" s="82">
        <f>(W1047/U1047)*100</f>
        <v>35.038568452363386</v>
      </c>
      <c r="Y1047" s="83">
        <f>(W1047/V1047)*100</f>
        <v>65.7544108363145</v>
      </c>
      <c r="Z1047" s="1"/>
    </row>
    <row r="1048" spans="1:26" ht="23.25">
      <c r="A1048" s="1"/>
      <c r="B1048" s="41"/>
      <c r="C1048" s="41"/>
      <c r="D1048" s="41"/>
      <c r="E1048" s="41"/>
      <c r="F1048" s="51"/>
      <c r="G1048" s="90"/>
      <c r="H1048" s="41"/>
      <c r="I1048" s="45"/>
      <c r="J1048" s="49" t="s">
        <v>46</v>
      </c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/>
      <c r="V1048" s="83"/>
      <c r="W1048" s="84"/>
      <c r="X1048" s="82"/>
      <c r="Y1048" s="83"/>
      <c r="Z1048" s="1"/>
    </row>
    <row r="1049" spans="1:26" ht="23.25">
      <c r="A1049" s="1"/>
      <c r="B1049" s="41"/>
      <c r="C1049" s="41"/>
      <c r="D1049" s="41"/>
      <c r="E1049" s="41"/>
      <c r="F1049" s="51"/>
      <c r="G1049" s="90"/>
      <c r="H1049" s="41"/>
      <c r="I1049" s="45"/>
      <c r="J1049" s="49"/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/>
      <c r="V1049" s="83"/>
      <c r="W1049" s="84"/>
      <c r="X1049" s="82"/>
      <c r="Y1049" s="83"/>
      <c r="Z1049" s="1"/>
    </row>
    <row r="1050" spans="1:26" ht="23.25">
      <c r="A1050" s="1"/>
      <c r="B1050" s="41"/>
      <c r="C1050" s="41"/>
      <c r="D1050" s="41"/>
      <c r="E1050" s="41"/>
      <c r="F1050" s="51"/>
      <c r="G1050" s="90" t="s">
        <v>224</v>
      </c>
      <c r="H1050" s="41"/>
      <c r="I1050" s="45"/>
      <c r="J1050" s="49" t="s">
        <v>287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/>
      <c r="V1050" s="83"/>
      <c r="W1050" s="84"/>
      <c r="X1050" s="82"/>
      <c r="Y1050" s="83"/>
      <c r="Z1050" s="1"/>
    </row>
    <row r="1051" spans="1:26" ht="23.25">
      <c r="A1051" s="1"/>
      <c r="B1051" s="41"/>
      <c r="C1051" s="41"/>
      <c r="D1051" s="41"/>
      <c r="E1051" s="41"/>
      <c r="F1051" s="51"/>
      <c r="G1051" s="90"/>
      <c r="H1051" s="41"/>
      <c r="I1051" s="45"/>
      <c r="J1051" s="49" t="s">
        <v>226</v>
      </c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>
        <f>SUM(U1052:U1053)</f>
        <v>229723.4</v>
      </c>
      <c r="V1051" s="83">
        <f>SUM(V1052:V1053)</f>
        <v>239480</v>
      </c>
      <c r="W1051" s="84">
        <f>SUM(W1052:W1053)</f>
        <v>230713.5</v>
      </c>
      <c r="X1051" s="82">
        <f>(W1051/U1051)*100</f>
        <v>100.43099658110579</v>
      </c>
      <c r="Y1051" s="83">
        <f>(W1051/V1051)*100</f>
        <v>96.33936028060799</v>
      </c>
      <c r="Z1051" s="1"/>
    </row>
    <row r="1052" spans="1:26" ht="23.25">
      <c r="A1052" s="1"/>
      <c r="B1052" s="41"/>
      <c r="C1052" s="41"/>
      <c r="D1052" s="41"/>
      <c r="E1052" s="41"/>
      <c r="F1052" s="51"/>
      <c r="G1052" s="90"/>
      <c r="H1052" s="41"/>
      <c r="I1052" s="45"/>
      <c r="J1052" s="49" t="s">
        <v>45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>
        <f aca="true" t="shared" si="28" ref="U1052:W1053">SUM(U1057)</f>
        <v>229723.4</v>
      </c>
      <c r="V1052" s="83">
        <f t="shared" si="28"/>
        <v>239480</v>
      </c>
      <c r="W1052" s="84">
        <f t="shared" si="28"/>
        <v>230713.5</v>
      </c>
      <c r="X1052" s="82">
        <f>(W1052/U1052)*100</f>
        <v>100.43099658110579</v>
      </c>
      <c r="Y1052" s="83">
        <f>(W1052/V1052)*100</f>
        <v>96.33936028060799</v>
      </c>
      <c r="Z1052" s="1"/>
    </row>
    <row r="1053" spans="1:26" ht="23.25">
      <c r="A1053" s="1"/>
      <c r="B1053" s="41"/>
      <c r="C1053" s="41"/>
      <c r="D1053" s="41"/>
      <c r="E1053" s="41"/>
      <c r="F1053" s="51"/>
      <c r="G1053" s="90"/>
      <c r="H1053" s="41"/>
      <c r="I1053" s="45"/>
      <c r="J1053" s="49" t="s">
        <v>46</v>
      </c>
      <c r="K1053" s="50"/>
      <c r="L1053" s="43"/>
      <c r="M1053" s="71"/>
      <c r="N1053" s="72"/>
      <c r="O1053" s="73"/>
      <c r="P1053" s="71"/>
      <c r="Q1053" s="79"/>
      <c r="R1053" s="80"/>
      <c r="S1053" s="79"/>
      <c r="T1053" s="81"/>
      <c r="U1053" s="82">
        <f t="shared" si="28"/>
        <v>0</v>
      </c>
      <c r="V1053" s="83">
        <f t="shared" si="28"/>
        <v>0</v>
      </c>
      <c r="W1053" s="84">
        <f t="shared" si="28"/>
        <v>0</v>
      </c>
      <c r="X1053" s="82"/>
      <c r="Y1053" s="83"/>
      <c r="Z1053" s="1"/>
    </row>
    <row r="1054" spans="1:26" ht="23.25">
      <c r="A1054" s="1"/>
      <c r="B1054" s="41"/>
      <c r="C1054" s="41"/>
      <c r="D1054" s="41"/>
      <c r="E1054" s="41"/>
      <c r="F1054" s="51"/>
      <c r="G1054" s="90"/>
      <c r="H1054" s="41"/>
      <c r="I1054" s="45"/>
      <c r="J1054" s="49"/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/>
      <c r="V1054" s="83"/>
      <c r="W1054" s="84"/>
      <c r="X1054" s="82"/>
      <c r="Y1054" s="83"/>
      <c r="Z1054" s="1"/>
    </row>
    <row r="1055" spans="1:26" ht="23.25">
      <c r="A1055" s="1"/>
      <c r="B1055" s="41"/>
      <c r="C1055" s="41"/>
      <c r="D1055" s="41"/>
      <c r="E1055" s="41"/>
      <c r="F1055" s="51"/>
      <c r="G1055" s="90"/>
      <c r="H1055" s="41"/>
      <c r="I1055" s="45"/>
      <c r="J1055" s="49" t="s">
        <v>319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/>
      <c r="V1055" s="83"/>
      <c r="W1055" s="84"/>
      <c r="X1055" s="82"/>
      <c r="Y1055" s="83"/>
      <c r="Z1055" s="1"/>
    </row>
    <row r="1056" spans="1:26" ht="23.25">
      <c r="A1056" s="1"/>
      <c r="B1056" s="41"/>
      <c r="C1056" s="41"/>
      <c r="D1056" s="41"/>
      <c r="E1056" s="41"/>
      <c r="F1056" s="51"/>
      <c r="G1056" s="90"/>
      <c r="H1056" s="41"/>
      <c r="I1056" s="45"/>
      <c r="J1056" s="49" t="s">
        <v>320</v>
      </c>
      <c r="K1056" s="50"/>
      <c r="L1056" s="43" t="s">
        <v>269</v>
      </c>
      <c r="M1056" s="71">
        <v>669000</v>
      </c>
      <c r="N1056" s="72">
        <v>33500</v>
      </c>
      <c r="O1056" s="73">
        <v>33500</v>
      </c>
      <c r="P1056" s="71">
        <v>76777</v>
      </c>
      <c r="Q1056" s="79">
        <f>(P1056/N1056)*100</f>
        <v>229.18507462686568</v>
      </c>
      <c r="R1056" s="80">
        <f>(P1056/O1056)*100</f>
        <v>229.18507462686568</v>
      </c>
      <c r="S1056" s="79">
        <f>(N1056/M1056)*100</f>
        <v>5.007473841554559</v>
      </c>
      <c r="T1056" s="81">
        <f>(P1056/M1056)*100</f>
        <v>11.476382660687594</v>
      </c>
      <c r="U1056" s="82">
        <f>SUM(U1057:U1058)</f>
        <v>229723.4</v>
      </c>
      <c r="V1056" s="83">
        <f>SUM(V1057:V1058)</f>
        <v>239480</v>
      </c>
      <c r="W1056" s="84">
        <f>SUM(W1057:W1058)</f>
        <v>230713.5</v>
      </c>
      <c r="X1056" s="82">
        <f>(W1056/U1056)*100</f>
        <v>100.43099658110579</v>
      </c>
      <c r="Y1056" s="83">
        <f>(W1056/V1056)*100</f>
        <v>96.33936028060799</v>
      </c>
      <c r="Z1056" s="1"/>
    </row>
    <row r="1057" spans="1:26" ht="23.25">
      <c r="A1057" s="1"/>
      <c r="B1057" s="41"/>
      <c r="C1057" s="41"/>
      <c r="D1057" s="41"/>
      <c r="E1057" s="41"/>
      <c r="F1057" s="51"/>
      <c r="G1057" s="90"/>
      <c r="H1057" s="41"/>
      <c r="I1057" s="45"/>
      <c r="J1057" s="49" t="s">
        <v>45</v>
      </c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>
        <f aca="true" t="shared" si="29" ref="U1057:W1058">SUM(U1062)</f>
        <v>229723.4</v>
      </c>
      <c r="V1057" s="83">
        <f t="shared" si="29"/>
        <v>239480</v>
      </c>
      <c r="W1057" s="84">
        <f t="shared" si="29"/>
        <v>230713.5</v>
      </c>
      <c r="X1057" s="82">
        <f>(W1057/U1057)*100</f>
        <v>100.43099658110579</v>
      </c>
      <c r="Y1057" s="83">
        <f>(W1057/V1057)*100</f>
        <v>96.33936028060799</v>
      </c>
      <c r="Z1057" s="1"/>
    </row>
    <row r="1058" spans="1:26" ht="23.25">
      <c r="A1058" s="1"/>
      <c r="B1058" s="41"/>
      <c r="C1058" s="41"/>
      <c r="D1058" s="41"/>
      <c r="E1058" s="41"/>
      <c r="F1058" s="51"/>
      <c r="G1058" s="90"/>
      <c r="H1058" s="41"/>
      <c r="I1058" s="45"/>
      <c r="J1058" s="49" t="s">
        <v>46</v>
      </c>
      <c r="K1058" s="50"/>
      <c r="L1058" s="43"/>
      <c r="M1058" s="71"/>
      <c r="N1058" s="72"/>
      <c r="O1058" s="73"/>
      <c r="P1058" s="71"/>
      <c r="Q1058" s="79"/>
      <c r="R1058" s="80"/>
      <c r="S1058" s="79"/>
      <c r="T1058" s="81"/>
      <c r="U1058" s="82">
        <f t="shared" si="29"/>
        <v>0</v>
      </c>
      <c r="V1058" s="83">
        <f t="shared" si="29"/>
        <v>0</v>
      </c>
      <c r="W1058" s="84">
        <f t="shared" si="29"/>
        <v>0</v>
      </c>
      <c r="X1058" s="82"/>
      <c r="Y1058" s="83"/>
      <c r="Z1058" s="1"/>
    </row>
    <row r="1059" spans="1:26" ht="23.25">
      <c r="A1059" s="1"/>
      <c r="B1059" s="41"/>
      <c r="C1059" s="41"/>
      <c r="D1059" s="41"/>
      <c r="E1059" s="41"/>
      <c r="F1059" s="51"/>
      <c r="G1059" s="90"/>
      <c r="H1059" s="41"/>
      <c r="I1059" s="45"/>
      <c r="J1059" s="49"/>
      <c r="K1059" s="50"/>
      <c r="L1059" s="43"/>
      <c r="M1059" s="71"/>
      <c r="N1059" s="72"/>
      <c r="O1059" s="73"/>
      <c r="P1059" s="71"/>
      <c r="Q1059" s="79"/>
      <c r="R1059" s="80"/>
      <c r="S1059" s="79"/>
      <c r="T1059" s="81"/>
      <c r="U1059" s="82"/>
      <c r="V1059" s="83"/>
      <c r="W1059" s="84"/>
      <c r="X1059" s="82"/>
      <c r="Y1059" s="83"/>
      <c r="Z1059" s="1"/>
    </row>
    <row r="1060" spans="1:26" ht="23.25">
      <c r="A1060" s="1"/>
      <c r="B1060" s="41"/>
      <c r="C1060" s="41"/>
      <c r="D1060" s="41"/>
      <c r="E1060" s="41"/>
      <c r="F1060" s="51"/>
      <c r="G1060" s="90"/>
      <c r="H1060" s="41" t="s">
        <v>175</v>
      </c>
      <c r="I1060" s="45"/>
      <c r="J1060" s="49" t="s">
        <v>176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/>
      <c r="V1060" s="83"/>
      <c r="W1060" s="84"/>
      <c r="X1060" s="82"/>
      <c r="Y1060" s="83"/>
      <c r="Z1060" s="1"/>
    </row>
    <row r="1061" spans="1:26" ht="23.25">
      <c r="A1061" s="1"/>
      <c r="B1061" s="41"/>
      <c r="C1061" s="41"/>
      <c r="D1061" s="41"/>
      <c r="E1061" s="41"/>
      <c r="F1061" s="51"/>
      <c r="G1061" s="90"/>
      <c r="H1061" s="41"/>
      <c r="I1061" s="45"/>
      <c r="J1061" s="49" t="s">
        <v>177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>
        <f>SUM(U1062:U1063)</f>
        <v>229723.4</v>
      </c>
      <c r="V1061" s="83">
        <f>SUM(V1062:V1063)</f>
        <v>239480</v>
      </c>
      <c r="W1061" s="84">
        <f>SUM(W1062:W1063)</f>
        <v>230713.5</v>
      </c>
      <c r="X1061" s="82">
        <f>(W1061/U1061)*100</f>
        <v>100.43099658110579</v>
      </c>
      <c r="Y1061" s="83">
        <f>(W1061/V1061)*100</f>
        <v>96.33936028060799</v>
      </c>
      <c r="Z1061" s="1"/>
    </row>
    <row r="1062" spans="1:26" ht="23.25">
      <c r="A1062" s="1"/>
      <c r="B1062" s="41"/>
      <c r="C1062" s="41"/>
      <c r="D1062" s="41"/>
      <c r="E1062" s="41"/>
      <c r="F1062" s="51"/>
      <c r="G1062" s="90"/>
      <c r="H1062" s="41"/>
      <c r="I1062" s="45"/>
      <c r="J1062" s="49" t="s">
        <v>45</v>
      </c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>
        <v>229723.4</v>
      </c>
      <c r="V1062" s="83">
        <v>239480</v>
      </c>
      <c r="W1062" s="84">
        <v>230713.5</v>
      </c>
      <c r="X1062" s="82">
        <f>(W1062/U1062)*100</f>
        <v>100.43099658110579</v>
      </c>
      <c r="Y1062" s="83">
        <f>(W1062/V1062)*100</f>
        <v>96.33936028060799</v>
      </c>
      <c r="Z1062" s="1"/>
    </row>
    <row r="1063" spans="1:26" ht="23.25">
      <c r="A1063" s="1"/>
      <c r="B1063" s="41"/>
      <c r="C1063" s="41"/>
      <c r="D1063" s="41"/>
      <c r="E1063" s="41"/>
      <c r="F1063" s="51"/>
      <c r="G1063" s="90"/>
      <c r="H1063" s="41"/>
      <c r="I1063" s="45"/>
      <c r="J1063" s="49" t="s">
        <v>46</v>
      </c>
      <c r="K1063" s="50"/>
      <c r="L1063" s="43"/>
      <c r="M1063" s="71"/>
      <c r="N1063" s="72"/>
      <c r="O1063" s="73"/>
      <c r="P1063" s="71"/>
      <c r="Q1063" s="79"/>
      <c r="R1063" s="80"/>
      <c r="S1063" s="79"/>
      <c r="T1063" s="81"/>
      <c r="U1063" s="82"/>
      <c r="V1063" s="83"/>
      <c r="W1063" s="84"/>
      <c r="X1063" s="82"/>
      <c r="Y1063" s="83"/>
      <c r="Z1063" s="1"/>
    </row>
    <row r="1064" spans="1:26" ht="23.25">
      <c r="A1064" s="1"/>
      <c r="B1064" s="41"/>
      <c r="C1064" s="41"/>
      <c r="D1064" s="41"/>
      <c r="E1064" s="41"/>
      <c r="F1064" s="51"/>
      <c r="G1064" s="90"/>
      <c r="H1064" s="41"/>
      <c r="I1064" s="45"/>
      <c r="J1064" s="49"/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82"/>
      <c r="V1064" s="83"/>
      <c r="W1064" s="84"/>
      <c r="X1064" s="82"/>
      <c r="Y1064" s="83"/>
      <c r="Z1064" s="1"/>
    </row>
    <row r="1065" spans="1:26" ht="23.25">
      <c r="A1065" s="1"/>
      <c r="B1065" s="41"/>
      <c r="C1065" s="41"/>
      <c r="D1065" s="41"/>
      <c r="E1065" s="41"/>
      <c r="F1065" s="51"/>
      <c r="G1065" s="90"/>
      <c r="H1065" s="41"/>
      <c r="I1065" s="45"/>
      <c r="J1065" s="93" t="s">
        <v>321</v>
      </c>
      <c r="K1065" s="94"/>
      <c r="L1065" s="95"/>
      <c r="M1065" s="96"/>
      <c r="N1065" s="97"/>
      <c r="O1065" s="98"/>
      <c r="P1065" s="96"/>
      <c r="Q1065" s="99"/>
      <c r="R1065" s="100"/>
      <c r="S1065" s="99"/>
      <c r="T1065" s="101"/>
      <c r="U1065" s="102"/>
      <c r="V1065" s="103"/>
      <c r="W1065" s="104"/>
      <c r="X1065" s="102"/>
      <c r="Y1065" s="103"/>
      <c r="Z1065" s="105"/>
    </row>
    <row r="1066" spans="1:26" ht="23.25">
      <c r="A1066" s="1"/>
      <c r="B1066" s="41"/>
      <c r="C1066" s="41"/>
      <c r="D1066" s="41"/>
      <c r="E1066" s="41"/>
      <c r="F1066" s="51"/>
      <c r="G1066" s="90"/>
      <c r="H1066" s="41"/>
      <c r="I1066" s="45"/>
      <c r="J1066" s="93" t="s">
        <v>322</v>
      </c>
      <c r="K1066" s="94"/>
      <c r="L1066" s="95"/>
      <c r="M1066" s="96"/>
      <c r="N1066" s="97"/>
      <c r="O1066" s="98"/>
      <c r="P1066" s="96"/>
      <c r="Q1066" s="99"/>
      <c r="R1066" s="100"/>
      <c r="S1066" s="99"/>
      <c r="T1066" s="101"/>
      <c r="U1066" s="102">
        <f>SUM(U1067:U1068)</f>
        <v>2862080</v>
      </c>
      <c r="V1066" s="103">
        <f>SUM(V1067:V1068)</f>
        <v>2900191.0999999996</v>
      </c>
      <c r="W1066" s="104">
        <f>SUM(W1067:W1068)</f>
        <v>2730288.1</v>
      </c>
      <c r="X1066" s="102">
        <f>(W1066/U1066)*100</f>
        <v>95.39524052437388</v>
      </c>
      <c r="Y1066" s="103">
        <f>(W1066/V1066)*100</f>
        <v>94.14166190634819</v>
      </c>
      <c r="Z1066" s="105"/>
    </row>
    <row r="1067" spans="1:26" ht="23.25">
      <c r="A1067" s="1"/>
      <c r="B1067" s="41"/>
      <c r="C1067" s="41"/>
      <c r="D1067" s="41"/>
      <c r="E1067" s="41"/>
      <c r="F1067" s="51"/>
      <c r="G1067" s="90"/>
      <c r="H1067" s="41"/>
      <c r="I1067" s="45"/>
      <c r="J1067" s="93" t="s">
        <v>45</v>
      </c>
      <c r="K1067" s="94"/>
      <c r="L1067" s="95"/>
      <c r="M1067" s="96"/>
      <c r="N1067" s="97"/>
      <c r="O1067" s="98"/>
      <c r="P1067" s="96"/>
      <c r="Q1067" s="99"/>
      <c r="R1067" s="100"/>
      <c r="S1067" s="99"/>
      <c r="T1067" s="101"/>
      <c r="U1067" s="102">
        <f aca="true" t="shared" si="30" ref="U1067:W1068">SUM(U14+U63+U115+U387)</f>
        <v>1436621.7999999998</v>
      </c>
      <c r="V1067" s="103">
        <f t="shared" si="30"/>
        <v>1482963.5999999999</v>
      </c>
      <c r="W1067" s="104">
        <f t="shared" si="30"/>
        <v>1425777.4000000001</v>
      </c>
      <c r="X1067" s="102">
        <f>(W1067/U1067)*100</f>
        <v>99.24514579968091</v>
      </c>
      <c r="Y1067" s="103">
        <f>(W1067/V1067)*100</f>
        <v>96.14378936880179</v>
      </c>
      <c r="Z1067" s="105"/>
    </row>
    <row r="1068" spans="1:26" ht="23.25">
      <c r="A1068" s="1"/>
      <c r="B1068" s="41"/>
      <c r="C1068" s="41"/>
      <c r="D1068" s="41"/>
      <c r="E1068" s="41"/>
      <c r="F1068" s="51"/>
      <c r="G1068" s="90"/>
      <c r="H1068" s="41"/>
      <c r="I1068" s="45"/>
      <c r="J1068" s="93" t="s">
        <v>46</v>
      </c>
      <c r="K1068" s="94"/>
      <c r="L1068" s="95"/>
      <c r="M1068" s="96"/>
      <c r="N1068" s="97"/>
      <c r="O1068" s="98"/>
      <c r="P1068" s="96"/>
      <c r="Q1068" s="99"/>
      <c r="R1068" s="100"/>
      <c r="S1068" s="99"/>
      <c r="T1068" s="101"/>
      <c r="U1068" s="102">
        <f t="shared" si="30"/>
        <v>1425458.2</v>
      </c>
      <c r="V1068" s="103">
        <f t="shared" si="30"/>
        <v>1417227.5</v>
      </c>
      <c r="W1068" s="104">
        <f t="shared" si="30"/>
        <v>1304510.7</v>
      </c>
      <c r="X1068" s="102">
        <f>(W1068/U1068)*100</f>
        <v>91.5151843807135</v>
      </c>
      <c r="Y1068" s="103">
        <f>(W1068/V1068)*100</f>
        <v>92.04666858355486</v>
      </c>
      <c r="Z1068" s="105"/>
    </row>
    <row r="1069" spans="1:26" ht="23.25">
      <c r="A1069" s="1"/>
      <c r="B1069" s="41"/>
      <c r="C1069" s="41"/>
      <c r="D1069" s="41"/>
      <c r="E1069" s="41"/>
      <c r="F1069" s="51"/>
      <c r="G1069" s="90"/>
      <c r="H1069" s="41"/>
      <c r="I1069" s="45"/>
      <c r="J1069" s="49"/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/>
      <c r="V1069" s="83"/>
      <c r="W1069" s="84"/>
      <c r="X1069" s="82"/>
      <c r="Y1069" s="83"/>
      <c r="Z1069" s="1"/>
    </row>
    <row r="1070" spans="1:26" ht="23.25">
      <c r="A1070" s="1"/>
      <c r="B1070" s="41"/>
      <c r="C1070" s="41"/>
      <c r="D1070" s="41"/>
      <c r="E1070" s="41"/>
      <c r="F1070" s="51"/>
      <c r="G1070" s="90"/>
      <c r="H1070" s="41"/>
      <c r="I1070" s="45"/>
      <c r="J1070" s="49"/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/>
      <c r="V1070" s="83"/>
      <c r="W1070" s="84"/>
      <c r="X1070" s="82"/>
      <c r="Y1070" s="83"/>
      <c r="Z1070" s="1"/>
    </row>
    <row r="1071" spans="1:26" ht="23.25">
      <c r="A1071" s="1"/>
      <c r="B1071" s="41"/>
      <c r="C1071" s="41"/>
      <c r="D1071" s="41"/>
      <c r="E1071" s="41"/>
      <c r="F1071" s="51"/>
      <c r="G1071" s="90"/>
      <c r="H1071" s="41"/>
      <c r="I1071" s="45"/>
      <c r="J1071" s="49"/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/>
      <c r="V1071" s="83"/>
      <c r="W1071" s="84"/>
      <c r="X1071" s="82"/>
      <c r="Y1071" s="83"/>
      <c r="Z1071" s="1"/>
    </row>
    <row r="1072" spans="1:26" ht="23.25">
      <c r="A1072" s="1"/>
      <c r="B1072" s="41"/>
      <c r="C1072" s="41"/>
      <c r="D1072" s="41"/>
      <c r="E1072" s="41"/>
      <c r="F1072" s="51"/>
      <c r="G1072" s="90"/>
      <c r="H1072" s="41"/>
      <c r="I1072" s="45"/>
      <c r="J1072" s="49"/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/>
      <c r="V1072" s="103"/>
      <c r="W1072" s="84"/>
      <c r="X1072" s="82"/>
      <c r="Y1072" s="83"/>
      <c r="Z1072" s="1"/>
    </row>
    <row r="1073" spans="1:26" ht="23.25">
      <c r="A1073" s="1"/>
      <c r="B1073" s="41"/>
      <c r="C1073" s="41"/>
      <c r="D1073" s="41"/>
      <c r="E1073" s="41"/>
      <c r="F1073" s="51"/>
      <c r="G1073" s="90"/>
      <c r="H1073" s="41"/>
      <c r="I1073" s="45"/>
      <c r="J1073" s="49"/>
      <c r="K1073" s="50"/>
      <c r="L1073" s="43"/>
      <c r="M1073" s="71"/>
      <c r="N1073" s="72"/>
      <c r="O1073" s="73"/>
      <c r="P1073" s="71"/>
      <c r="Q1073" s="79"/>
      <c r="R1073" s="80"/>
      <c r="S1073" s="79"/>
      <c r="T1073" s="81"/>
      <c r="U1073" s="82"/>
      <c r="V1073" s="83"/>
      <c r="W1073" s="84"/>
      <c r="X1073" s="82"/>
      <c r="Y1073" s="83"/>
      <c r="Z1073" s="1"/>
    </row>
    <row r="1074" spans="1:26" ht="23.25">
      <c r="A1074" s="1"/>
      <c r="B1074" s="41"/>
      <c r="C1074" s="41"/>
      <c r="D1074" s="41"/>
      <c r="E1074" s="41"/>
      <c r="F1074" s="51"/>
      <c r="G1074" s="90"/>
      <c r="H1074" s="41"/>
      <c r="I1074" s="45"/>
      <c r="J1074" s="49"/>
      <c r="K1074" s="50"/>
      <c r="L1074" s="43"/>
      <c r="M1074" s="71"/>
      <c r="N1074" s="72"/>
      <c r="O1074" s="73"/>
      <c r="P1074" s="71"/>
      <c r="Q1074" s="79"/>
      <c r="R1074" s="80"/>
      <c r="S1074" s="79"/>
      <c r="T1074" s="81"/>
      <c r="U1074" s="82"/>
      <c r="V1074" s="83"/>
      <c r="W1074" s="84"/>
      <c r="X1074" s="82"/>
      <c r="Y1074" s="83"/>
      <c r="Z1074" s="1"/>
    </row>
    <row r="1075" spans="1:26" ht="23.25">
      <c r="A1075" s="1"/>
      <c r="B1075" s="41"/>
      <c r="C1075" s="41"/>
      <c r="D1075" s="41"/>
      <c r="E1075" s="41"/>
      <c r="F1075" s="51"/>
      <c r="G1075" s="90"/>
      <c r="H1075" s="41"/>
      <c r="I1075" s="45"/>
      <c r="J1075" s="49"/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/>
      <c r="V1075" s="83"/>
      <c r="W1075" s="84"/>
      <c r="X1075" s="82"/>
      <c r="Y1075" s="83"/>
      <c r="Z1075" s="1"/>
    </row>
    <row r="1076" spans="1:26" ht="23.25">
      <c r="A1076" s="1"/>
      <c r="B1076" s="41"/>
      <c r="C1076" s="41"/>
      <c r="D1076" s="41"/>
      <c r="E1076" s="41"/>
      <c r="F1076" s="51"/>
      <c r="G1076" s="90"/>
      <c r="H1076" s="41"/>
      <c r="I1076" s="45"/>
      <c r="J1076" s="49"/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/>
      <c r="V1076" s="83"/>
      <c r="W1076" s="84"/>
      <c r="X1076" s="82"/>
      <c r="Y1076" s="83"/>
      <c r="Z1076" s="1"/>
    </row>
    <row r="1077" spans="1:26" ht="23.25">
      <c r="A1077" s="1"/>
      <c r="B1077" s="41"/>
      <c r="C1077" s="41"/>
      <c r="D1077" s="41"/>
      <c r="E1077" s="41"/>
      <c r="F1077" s="51"/>
      <c r="G1077" s="90"/>
      <c r="H1077" s="41"/>
      <c r="I1077" s="45"/>
      <c r="J1077" s="49" t="s">
        <v>352</v>
      </c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/>
      <c r="V1077" s="83"/>
      <c r="W1077" s="84"/>
      <c r="X1077" s="82"/>
      <c r="Y1077" s="83"/>
      <c r="Z1077" s="1"/>
    </row>
    <row r="1078" spans="1:26" ht="23.25">
      <c r="A1078" s="1"/>
      <c r="B1078" s="41"/>
      <c r="C1078" s="41"/>
      <c r="D1078" s="41"/>
      <c r="E1078" s="41"/>
      <c r="F1078" s="51"/>
      <c r="G1078" s="90"/>
      <c r="H1078" s="41"/>
      <c r="I1078" s="45"/>
      <c r="J1078" s="49" t="s">
        <v>353</v>
      </c>
      <c r="K1078" s="50"/>
      <c r="L1078" s="43"/>
      <c r="M1078" s="71"/>
      <c r="N1078" s="72"/>
      <c r="O1078" s="73"/>
      <c r="P1078" s="71"/>
      <c r="Q1078" s="79"/>
      <c r="R1078" s="80"/>
      <c r="S1078" s="79"/>
      <c r="T1078" s="81"/>
      <c r="U1078" s="82"/>
      <c r="V1078" s="83"/>
      <c r="W1078" s="84"/>
      <c r="X1078" s="82"/>
      <c r="Y1078" s="83"/>
      <c r="Z1078" s="1"/>
    </row>
    <row r="1079" spans="1:26" ht="23.25">
      <c r="A1079" s="1"/>
      <c r="B1079" s="41"/>
      <c r="C1079" s="41"/>
      <c r="D1079" s="41"/>
      <c r="E1079" s="41"/>
      <c r="F1079" s="51"/>
      <c r="G1079" s="90"/>
      <c r="H1079" s="41"/>
      <c r="I1079" s="45"/>
      <c r="J1079" s="49" t="s">
        <v>354</v>
      </c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/>
      <c r="V1079" s="83"/>
      <c r="W1079" s="84"/>
      <c r="X1079" s="82"/>
      <c r="Y1079" s="83"/>
      <c r="Z1079" s="1"/>
    </row>
    <row r="1080" spans="1:26" ht="23.25">
      <c r="A1080" s="1"/>
      <c r="B1080" s="52"/>
      <c r="C1080" s="52"/>
      <c r="D1080" s="52"/>
      <c r="E1080" s="52"/>
      <c r="F1080" s="91"/>
      <c r="G1080" s="92"/>
      <c r="H1080" s="52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 t="s">
        <v>13</v>
      </c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06" t="s">
        <v>37</v>
      </c>
      <c r="T65497" s="108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07"/>
      <c r="T65498" s="109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50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547:S548"/>
    <mergeCell ref="T547:T548"/>
    <mergeCell ref="S592:S593"/>
    <mergeCell ref="T592:T593"/>
    <mergeCell ref="S637:S638"/>
    <mergeCell ref="T637:T638"/>
    <mergeCell ref="S682:S683"/>
    <mergeCell ref="T682:T683"/>
    <mergeCell ref="S727:S728"/>
    <mergeCell ref="T727:T728"/>
    <mergeCell ref="S772:S773"/>
    <mergeCell ref="T772:T773"/>
    <mergeCell ref="S817:S818"/>
    <mergeCell ref="T817:T818"/>
    <mergeCell ref="S862:S863"/>
    <mergeCell ref="T862:T863"/>
    <mergeCell ref="S907:S908"/>
    <mergeCell ref="T907:T908"/>
    <mergeCell ref="S952:S953"/>
    <mergeCell ref="T952:T953"/>
    <mergeCell ref="S997:S998"/>
    <mergeCell ref="T997:T998"/>
    <mergeCell ref="S1042:S1043"/>
    <mergeCell ref="T1042:T1043"/>
  </mergeCells>
  <printOptions horizontalCentered="1" verticalCentered="1"/>
  <pageMargins left="0.75" right="0.75" top="1" bottom="1" header="0" footer="0"/>
  <pageSetup blackAndWhite="1" horizontalDpi="300" verticalDpi="300" orientation="landscape" scale="27" r:id="rId3"/>
  <rowBreaks count="11" manualBreakCount="1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2000-05-22T17:33:15Z</cp:lastPrinted>
  <dcterms:created xsi:type="dcterms:W3CDTF">1998-09-03T23:55:40Z</dcterms:created>
  <dcterms:modified xsi:type="dcterms:W3CDTF">2000-06-07T00:10:00Z</dcterms:modified>
  <cp:category/>
  <cp:version/>
  <cp:contentType/>
  <cp:contentStatus/>
</cp:coreProperties>
</file>