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'Hoja1'!$A$1:$Z$180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<sst xmlns="http://schemas.openxmlformats.org/spreadsheetml/2006/main" count="370" uniqueCount="107">
  <si>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</si>
  <si>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</si>
  <si>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</si>
  <si>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</si>
  <si>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</si>
  <si>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</si>
  <si>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</si>
  <si>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</si>
  <si>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</si>
  <si>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</si>
  <si>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</si>
  <si>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</si>
  <si>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</si>
  <si>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</si>
  <si>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</si>
  <si>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</si>
  <si>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</si>
  <si>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</si>
  <si>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</si>
  <si>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</si>
  <si>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</si>
  <si>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</si>
  <si>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</si>
  <si>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</si>
  <si>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</si>
  <si>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</si>
  <si>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</si>
  <si>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</si>
  <si>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</si>
  <si>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</si>
  <si>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</si>
  <si>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</si>
  <si>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</si>
  <si>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</si>
  <si>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</si>
  <si>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</si>
  <si>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</si>
  <si>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</si>
  <si>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</si>
  <si>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</si>
  <si>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</si>
  <si>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</si>
  <si>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D E P E N D E N C I A :  INSTITUTO FEDERAL ELECTORAL</t>
  </si>
  <si>
    <t>03</t>
  </si>
  <si>
    <t>ORGANIZACIÓN    DE    LOS     PROCESOS</t>
  </si>
  <si>
    <t>ELECTORALES</t>
  </si>
  <si>
    <t xml:space="preserve">  Gasto Directo</t>
  </si>
  <si>
    <t xml:space="preserve">  Ayudas, Subsidios y Transferencias</t>
  </si>
  <si>
    <t>01</t>
  </si>
  <si>
    <t>Plan Nacional de Desarrollo</t>
  </si>
  <si>
    <t>101</t>
  </si>
  <si>
    <t>Diseñar  políticas  públicas  y  las  estrategias</t>
  </si>
  <si>
    <t>para su implantación</t>
  </si>
  <si>
    <t>Presidencia del Consejo General</t>
  </si>
  <si>
    <t>102</t>
  </si>
  <si>
    <t>Consejeros Electorales</t>
  </si>
  <si>
    <t>103</t>
  </si>
  <si>
    <t>Secretaría Ejecutiva</t>
  </si>
  <si>
    <t>Dar apoyo de organización y logística</t>
  </si>
  <si>
    <t>113</t>
  </si>
  <si>
    <t>Dirección Ejecutiva de Organización Electoral</t>
  </si>
  <si>
    <t>200</t>
  </si>
  <si>
    <t>Juntas Locales</t>
  </si>
  <si>
    <t>300</t>
  </si>
  <si>
    <t>Juntas Distritales</t>
  </si>
  <si>
    <t>105</t>
  </si>
  <si>
    <t>Difundir los derechos  y  obligaciones  de  los</t>
  </si>
  <si>
    <t>ciudadanos</t>
  </si>
  <si>
    <t>115</t>
  </si>
  <si>
    <t>Dirección Ejecutiva de Capacitación Electoral</t>
  </si>
  <si>
    <t>y Educación Cívica</t>
  </si>
  <si>
    <t>109</t>
  </si>
  <si>
    <t>Otorgar recursos públicos y gestionar  prerro-</t>
  </si>
  <si>
    <t>gativas</t>
  </si>
  <si>
    <t>112</t>
  </si>
  <si>
    <t>Dirección Ejecutiva de Prerrogativas  y  Parti-</t>
  </si>
  <si>
    <t>dos Políticos</t>
  </si>
  <si>
    <t>432</t>
  </si>
  <si>
    <t>Formar servidores públicos especializados</t>
  </si>
  <si>
    <t>114</t>
  </si>
  <si>
    <t>Dirección Ejecutiva  del  Servicio  Profesional</t>
  </si>
  <si>
    <t>Electoral</t>
  </si>
  <si>
    <t>436</t>
  </si>
  <si>
    <t>Actualizar el padrón electoral y expedir la cre-</t>
  </si>
  <si>
    <t>dencial para votar</t>
  </si>
  <si>
    <t>I001</t>
  </si>
  <si>
    <t>Campaña de Actualización Permanente</t>
  </si>
  <si>
    <t>111</t>
  </si>
  <si>
    <t>Dirección Ejecutiva  del  Registro  Federal  de</t>
  </si>
  <si>
    <t>Electores</t>
  </si>
  <si>
    <t>I002</t>
  </si>
  <si>
    <t>Campaña Anual Intensa</t>
  </si>
  <si>
    <t>N000</t>
  </si>
  <si>
    <t>Actividad institucional no asociada  a  proyec-</t>
  </si>
  <si>
    <t>tos</t>
  </si>
  <si>
    <t>701</t>
  </si>
  <si>
    <t>Administrar recursos  humanos,  materiales  y</t>
  </si>
  <si>
    <t>financieros</t>
  </si>
  <si>
    <t>116</t>
  </si>
  <si>
    <t>Dirección Ejecutiva de Administración</t>
  </si>
  <si>
    <t>TOTAL    DEL     GASTO     PROGRAMABLE</t>
  </si>
  <si>
    <t>DEVENGADO</t>
  </si>
  <si>
    <t>1/ Se refiere a la relación de la meta original, respecto al universo de cobertura</t>
  </si>
  <si>
    <t xml:space="preserve">2/ Se refiere a la relación de la meta alcanzada, respecto al universo de cobertura </t>
  </si>
  <si>
    <t>HOJA   2    DE   4    .</t>
  </si>
  <si>
    <t>HOJA   3   DE   4   .</t>
  </si>
  <si>
    <t>HOJA   4   DE   4   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</si>
</sst>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30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28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33</v>
      </c>
      <c r="O7" s="63"/>
      <c r="P7" s="63"/>
      <c r="Q7" s="63"/>
      <c r="R7" s="64"/>
      <c r="S7" s="8" t="s">
        <v>21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29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22</v>
      </c>
      <c r="M8" s="23" t="s">
        <v>31</v>
      </c>
      <c r="N8" s="65"/>
      <c r="O8" s="17"/>
      <c r="P8" s="66"/>
      <c r="Q8" s="23" t="s">
        <v>3</v>
      </c>
      <c r="R8" s="16"/>
      <c r="S8" s="15" t="s">
        <v>23</v>
      </c>
      <c r="T8" s="15"/>
      <c r="U8" s="20" t="s">
        <v>20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24</v>
      </c>
      <c r="M9" s="31" t="s">
        <v>24</v>
      </c>
      <c r="N9" s="29" t="s">
        <v>6</v>
      </c>
      <c r="O9" s="68" t="s">
        <v>7</v>
      </c>
      <c r="P9" s="29" t="s">
        <v>8</v>
      </c>
      <c r="Q9" s="20" t="s">
        <v>41</v>
      </c>
      <c r="R9" s="22"/>
      <c r="S9" s="27" t="s">
        <v>25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8" t="s">
        <v>18</v>
      </c>
      <c r="G10" s="2" t="s">
        <v>5</v>
      </c>
      <c r="H10" s="14" t="s">
        <v>19</v>
      </c>
      <c r="I10" s="24"/>
      <c r="J10" s="1"/>
      <c r="K10" s="18"/>
      <c r="L10" s="26" t="s">
        <v>26</v>
      </c>
      <c r="M10" s="29" t="s">
        <v>32</v>
      </c>
      <c r="N10" s="29"/>
      <c r="O10" s="29"/>
      <c r="P10" s="29"/>
      <c r="Q10" s="26" t="s">
        <v>34</v>
      </c>
      <c r="R10" s="30" t="s">
        <v>34</v>
      </c>
      <c r="S10" s="103" t="s">
        <v>37</v>
      </c>
      <c r="T10" s="105" t="s">
        <v>38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35</v>
      </c>
      <c r="R11" s="38" t="s">
        <v>36</v>
      </c>
      <c r="S11" s="107"/>
      <c r="T11" s="108"/>
      <c r="U11" s="32"/>
      <c r="V11" s="33"/>
      <c r="W11" s="34"/>
      <c r="X11" s="39" t="s">
        <v>39</v>
      </c>
      <c r="Y11" s="40" t="s">
        <v>40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43</v>
      </c>
      <c r="C13" s="41"/>
      <c r="D13" s="41"/>
      <c r="E13" s="41"/>
      <c r="F13" s="42"/>
      <c r="G13" s="43"/>
      <c r="H13" s="44"/>
      <c r="I13" s="45"/>
      <c r="J13" s="49" t="s">
        <v>44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/>
      <c r="V13" s="83"/>
      <c r="W13" s="84"/>
      <c r="X13" s="82"/>
      <c r="Y13" s="83"/>
      <c r="Z13" s="1"/>
    </row>
    <row r="14" spans="1:26" ht="23.25">
      <c r="A14" s="1"/>
      <c r="B14" s="41"/>
      <c r="C14" s="41"/>
      <c r="D14" s="41"/>
      <c r="E14" s="41"/>
      <c r="F14" s="42"/>
      <c r="G14" s="43"/>
      <c r="H14" s="44"/>
      <c r="I14" s="45"/>
      <c r="J14" s="49" t="s">
        <v>45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>
        <f>SUM(U15:U16)</f>
        <v>3371458.7</v>
      </c>
      <c r="V14" s="83">
        <f>SUM(V15:V16)</f>
        <v>3552535.3</v>
      </c>
      <c r="W14" s="84">
        <f>SUM(W15:W16)</f>
        <v>3551889.5999999996</v>
      </c>
      <c r="X14" s="82">
        <f>(+W14/+U14)*100</f>
        <v>105.35171615775687</v>
      </c>
      <c r="Y14" s="83">
        <f>(+W14/+V14)*100</f>
        <v>99.9818242481644</v>
      </c>
      <c r="Z14" s="1"/>
    </row>
    <row r="15" spans="1:26" ht="23.25">
      <c r="A15" s="1"/>
      <c r="B15" s="41"/>
      <c r="C15" s="41"/>
      <c r="D15" s="41"/>
      <c r="E15" s="41"/>
      <c r="F15" s="42"/>
      <c r="G15" s="43"/>
      <c r="H15" s="44"/>
      <c r="I15" s="45"/>
      <c r="J15" s="49" t="s">
        <v>46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>
        <f aca="true" t="shared" si="0" ref="U15:W16">+U19</f>
        <v>1990703.3</v>
      </c>
      <c r="V15" s="83">
        <f t="shared" si="0"/>
        <v>2194075.4</v>
      </c>
      <c r="W15" s="84">
        <f t="shared" si="0"/>
        <v>2193429.6999999997</v>
      </c>
      <c r="X15" s="82">
        <f>(+W15/+U15)*100</f>
        <v>110.18365720295935</v>
      </c>
      <c r="Y15" s="83">
        <f>(+W15/+V15)*100</f>
        <v>99.97057074702172</v>
      </c>
      <c r="Z15" s="1"/>
    </row>
    <row r="16" spans="1:26" ht="23.25">
      <c r="A16" s="1"/>
      <c r="B16" s="41"/>
      <c r="C16" s="41"/>
      <c r="D16" s="41"/>
      <c r="E16" s="41"/>
      <c r="F16" s="42"/>
      <c r="G16" s="43"/>
      <c r="H16" s="44"/>
      <c r="I16" s="45"/>
      <c r="J16" s="49" t="s">
        <v>47</v>
      </c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>
        <f t="shared" si="0"/>
        <v>1380755.4</v>
      </c>
      <c r="V16" s="83">
        <f t="shared" si="0"/>
        <v>1358459.9</v>
      </c>
      <c r="W16" s="84">
        <f t="shared" si="0"/>
        <v>1358459.9</v>
      </c>
      <c r="X16" s="82">
        <f>(+W16/+U16)*100</f>
        <v>98.38526794825499</v>
      </c>
      <c r="Y16" s="83">
        <f>(+W16/+V16)*100</f>
        <v>100</v>
      </c>
      <c r="Z16" s="1"/>
    </row>
    <row r="17" spans="1:26" ht="23.25">
      <c r="A17" s="1"/>
      <c r="B17" s="41"/>
      <c r="C17" s="41"/>
      <c r="D17" s="41"/>
      <c r="E17" s="41"/>
      <c r="F17" s="42"/>
      <c r="G17" s="43"/>
      <c r="H17" s="44"/>
      <c r="I17" s="45"/>
      <c r="J17" s="49"/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/>
      <c r="V17" s="83"/>
      <c r="W17" s="84"/>
      <c r="X17" s="82"/>
      <c r="Y17" s="83"/>
      <c r="Z17" s="1"/>
    </row>
    <row r="18" spans="1:26" ht="23.25">
      <c r="A18" s="1"/>
      <c r="B18" s="41"/>
      <c r="C18" s="41"/>
      <c r="D18" s="41" t="s">
        <v>48</v>
      </c>
      <c r="E18" s="41"/>
      <c r="F18" s="51"/>
      <c r="G18" s="43"/>
      <c r="H18" s="44"/>
      <c r="I18" s="45"/>
      <c r="J18" s="49" t="s">
        <v>49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>
        <f>SUM(U19:U20)</f>
        <v>3371458.7</v>
      </c>
      <c r="V18" s="83">
        <f>SUM(V19:V20)</f>
        <v>3552535.3</v>
      </c>
      <c r="W18" s="84">
        <f>SUM(W19:W20)</f>
        <v>3551889.5999999996</v>
      </c>
      <c r="X18" s="82">
        <f>(+W18/+U18)*100</f>
        <v>105.35171615775687</v>
      </c>
      <c r="Y18" s="83">
        <f>(+W18/+V18)*100</f>
        <v>99.9818242481644</v>
      </c>
      <c r="Z18" s="1"/>
    </row>
    <row r="19" spans="1:26" ht="23.25">
      <c r="A19" s="1"/>
      <c r="B19" s="41"/>
      <c r="C19" s="41"/>
      <c r="D19" s="41"/>
      <c r="E19" s="41"/>
      <c r="F19" s="42"/>
      <c r="G19" s="43"/>
      <c r="H19" s="44"/>
      <c r="I19" s="45"/>
      <c r="J19" s="49" t="s">
        <v>46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>
        <f>+U24+U38+U64+U80+U89+U109+U158</f>
        <v>1990703.3</v>
      </c>
      <c r="V19" s="83">
        <f>+V24+V38+V64+V80+V89+V109+V158</f>
        <v>2194075.4</v>
      </c>
      <c r="W19" s="84">
        <f>+W24+W38+W64+W80+W89+W109+W158</f>
        <v>2193429.6999999997</v>
      </c>
      <c r="X19" s="82">
        <f>(+W19/+U19)*100</f>
        <v>110.18365720295935</v>
      </c>
      <c r="Y19" s="83">
        <f>(+W19/+V19)*100</f>
        <v>99.97057074702172</v>
      </c>
      <c r="Z19" s="1"/>
    </row>
    <row r="20" spans="1:26" ht="23.25">
      <c r="A20" s="1"/>
      <c r="B20" s="41"/>
      <c r="C20" s="41"/>
      <c r="D20" s="41"/>
      <c r="E20" s="41"/>
      <c r="F20" s="42"/>
      <c r="G20" s="43"/>
      <c r="H20" s="41"/>
      <c r="I20" s="45"/>
      <c r="J20" s="49" t="s">
        <v>47</v>
      </c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>
        <f>+U25+U39+U65+U81+U100+U110+U159</f>
        <v>1380755.4</v>
      </c>
      <c r="V20" s="83">
        <f>+V25+V39+V65+V81+V100+V110+V159</f>
        <v>1358459.9</v>
      </c>
      <c r="W20" s="84">
        <f>+W25+W39+W65+W81+W100+W110+W159</f>
        <v>1358459.9</v>
      </c>
      <c r="X20" s="82">
        <f>(+W20/+U20)*100</f>
        <v>98.38526794825499</v>
      </c>
      <c r="Y20" s="83">
        <f>(+W20/+V20)*100</f>
        <v>100</v>
      </c>
      <c r="Z20" s="1"/>
    </row>
    <row r="21" spans="1:26" ht="23.25">
      <c r="A21" s="1"/>
      <c r="B21" s="41"/>
      <c r="C21" s="41"/>
      <c r="D21" s="41"/>
      <c r="E21" s="41"/>
      <c r="F21" s="42"/>
      <c r="G21" s="43"/>
      <c r="H21" s="44"/>
      <c r="I21" s="45"/>
      <c r="J21" s="49"/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/>
      <c r="V21" s="83"/>
      <c r="W21" s="84"/>
      <c r="X21" s="82"/>
      <c r="Y21" s="83"/>
      <c r="Z21" s="1"/>
    </row>
    <row r="22" spans="1:26" ht="23.25">
      <c r="A22" s="1"/>
      <c r="B22" s="41"/>
      <c r="C22" s="41"/>
      <c r="D22" s="41"/>
      <c r="E22" s="41"/>
      <c r="F22" s="51" t="s">
        <v>50</v>
      </c>
      <c r="G22" s="43"/>
      <c r="H22" s="44"/>
      <c r="I22" s="45"/>
      <c r="J22" s="49" t="s">
        <v>51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/>
      <c r="V22" s="83"/>
      <c r="W22" s="84"/>
      <c r="X22" s="82"/>
      <c r="Y22" s="83"/>
      <c r="Z22" s="1"/>
    </row>
    <row r="23" spans="1:26" ht="23.25">
      <c r="A23" s="1"/>
      <c r="B23" s="41"/>
      <c r="C23" s="41"/>
      <c r="D23" s="41"/>
      <c r="E23" s="41"/>
      <c r="F23" s="42"/>
      <c r="G23" s="43"/>
      <c r="H23" s="44"/>
      <c r="I23" s="45"/>
      <c r="J23" s="49" t="s">
        <v>52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>
        <f>SUM(U24:U25)</f>
        <v>187234.8</v>
      </c>
      <c r="V23" s="83">
        <f>SUM(V24:V25)</f>
        <v>203312.5</v>
      </c>
      <c r="W23" s="84">
        <f>SUM(W24:W25)</f>
        <v>203312.5</v>
      </c>
      <c r="X23" s="82">
        <f>(+W23/+U23)*100</f>
        <v>108.58691867110176</v>
      </c>
      <c r="Y23" s="83">
        <f>(+W23/+V23)*100</f>
        <v>100</v>
      </c>
      <c r="Z23" s="1"/>
    </row>
    <row r="24" spans="1:26" ht="23.25">
      <c r="A24" s="1"/>
      <c r="B24" s="41"/>
      <c r="C24" s="41"/>
      <c r="D24" s="41"/>
      <c r="E24" s="41"/>
      <c r="F24" s="42"/>
      <c r="G24" s="43"/>
      <c r="H24" s="44"/>
      <c r="I24" s="45"/>
      <c r="J24" s="49" t="s">
        <v>46</v>
      </c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>
        <f aca="true" t="shared" si="1" ref="U24:W25">+U28+U31+U34</f>
        <v>186514.8</v>
      </c>
      <c r="V24" s="83">
        <f t="shared" si="1"/>
        <v>202316.8</v>
      </c>
      <c r="W24" s="84">
        <f t="shared" si="1"/>
        <v>202316.8</v>
      </c>
      <c r="X24" s="82">
        <f>(+W24/+U24)*100</f>
        <v>108.4722499233305</v>
      </c>
      <c r="Y24" s="83">
        <f>(+W24/+V24)*100</f>
        <v>100</v>
      </c>
      <c r="Z24" s="1"/>
    </row>
    <row r="25" spans="1:26" ht="23.25">
      <c r="A25" s="1"/>
      <c r="B25" s="41"/>
      <c r="C25" s="41"/>
      <c r="D25" s="41"/>
      <c r="E25" s="41"/>
      <c r="F25" s="42"/>
      <c r="G25" s="43"/>
      <c r="H25" s="44"/>
      <c r="I25" s="45"/>
      <c r="J25" s="49" t="s">
        <v>47</v>
      </c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>
        <f t="shared" si="1"/>
        <v>720</v>
      </c>
      <c r="V25" s="83">
        <f t="shared" si="1"/>
        <v>995.6999999999999</v>
      </c>
      <c r="W25" s="84">
        <f t="shared" si="1"/>
        <v>995.6999999999999</v>
      </c>
      <c r="X25" s="82">
        <f>(+W25/+U25)*100</f>
        <v>138.29166666666666</v>
      </c>
      <c r="Y25" s="83">
        <f>(+W25/+V25)*100</f>
        <v>100</v>
      </c>
      <c r="Z25" s="1"/>
    </row>
    <row r="26" spans="1:26" ht="23.25">
      <c r="A26" s="1"/>
      <c r="B26" s="41"/>
      <c r="C26" s="41"/>
      <c r="D26" s="41"/>
      <c r="E26" s="41"/>
      <c r="F26" s="51"/>
      <c r="G26" s="43"/>
      <c r="H26" s="44"/>
      <c r="I26" s="45"/>
      <c r="J26" s="49"/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/>
      <c r="V26" s="83"/>
      <c r="W26" s="84"/>
      <c r="X26" s="82"/>
      <c r="Y26" s="83"/>
      <c r="Z26" s="1"/>
    </row>
    <row r="27" spans="1:26" ht="23.25">
      <c r="A27" s="1"/>
      <c r="B27" s="41"/>
      <c r="C27" s="41"/>
      <c r="D27" s="41"/>
      <c r="E27" s="41"/>
      <c r="F27" s="51"/>
      <c r="G27" s="43"/>
      <c r="H27" s="41" t="s">
        <v>50</v>
      </c>
      <c r="I27" s="45"/>
      <c r="J27" s="49" t="s">
        <v>53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>
        <f>SUM(U28:U29)</f>
        <v>65709.6</v>
      </c>
      <c r="V27" s="83">
        <f>SUM(V28:V29)</f>
        <v>52140.9</v>
      </c>
      <c r="W27" s="84">
        <f>SUM(W28:W29)</f>
        <v>52140.9</v>
      </c>
      <c r="X27" s="82">
        <f>(+W27/+U27)*100</f>
        <v>79.35050586215712</v>
      </c>
      <c r="Y27" s="83">
        <f>(+W27/+V27)*100</f>
        <v>100</v>
      </c>
      <c r="Z27" s="1"/>
    </row>
    <row r="28" spans="1:26" ht="23.25">
      <c r="A28" s="1"/>
      <c r="B28" s="41"/>
      <c r="C28" s="41"/>
      <c r="D28" s="41"/>
      <c r="E28" s="41"/>
      <c r="F28" s="51"/>
      <c r="G28" s="43"/>
      <c r="H28" s="44"/>
      <c r="I28" s="45"/>
      <c r="J28" s="49" t="s">
        <v>46</v>
      </c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82">
        <v>65709.6</v>
      </c>
      <c r="V28" s="83">
        <v>52139</v>
      </c>
      <c r="W28" s="84">
        <v>52139</v>
      </c>
      <c r="X28" s="82">
        <f>(+W28/+U28)*100</f>
        <v>79.34761435163202</v>
      </c>
      <c r="Y28" s="83">
        <f>(+W28/+V28)*100</f>
        <v>100</v>
      </c>
      <c r="Z28" s="1"/>
    </row>
    <row r="29" spans="1:26" ht="23.25">
      <c r="A29" s="1"/>
      <c r="B29" s="41"/>
      <c r="C29" s="41"/>
      <c r="D29" s="41"/>
      <c r="E29" s="41"/>
      <c r="F29" s="51"/>
      <c r="G29" s="43"/>
      <c r="H29" s="44"/>
      <c r="I29" s="45"/>
      <c r="J29" s="49" t="s">
        <v>47</v>
      </c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/>
      <c r="V29" s="83">
        <v>1.9</v>
      </c>
      <c r="W29" s="84">
        <v>1.9</v>
      </c>
      <c r="X29" s="82"/>
      <c r="Y29" s="83">
        <f>(+W29/+V29)*100</f>
        <v>100</v>
      </c>
      <c r="Z29" s="1"/>
    </row>
    <row r="30" spans="1:26" ht="23.25">
      <c r="A30" s="1"/>
      <c r="B30" s="41"/>
      <c r="C30" s="41"/>
      <c r="D30" s="41"/>
      <c r="E30" s="41"/>
      <c r="F30" s="51"/>
      <c r="G30" s="43"/>
      <c r="H30" s="41" t="s">
        <v>54</v>
      </c>
      <c r="I30" s="45"/>
      <c r="J30" s="49" t="s">
        <v>55</v>
      </c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82">
        <f>SUM(U31:U32)</f>
        <v>43250.3</v>
      </c>
      <c r="V30" s="83">
        <f>SUM(V31:V32)</f>
        <v>44132.7</v>
      </c>
      <c r="W30" s="84">
        <f>SUM(W31:W32)</f>
        <v>44132.7</v>
      </c>
      <c r="X30" s="82">
        <f>(+W30/+U30)*100</f>
        <v>102.04021706207817</v>
      </c>
      <c r="Y30" s="83">
        <f>(+W30/+V30)*100</f>
        <v>100</v>
      </c>
      <c r="Z30" s="1"/>
    </row>
    <row r="31" spans="1:26" ht="23.25">
      <c r="A31" s="1"/>
      <c r="B31" s="41"/>
      <c r="C31" s="41"/>
      <c r="D31" s="41"/>
      <c r="E31" s="41"/>
      <c r="F31" s="51"/>
      <c r="G31" s="43"/>
      <c r="H31" s="44"/>
      <c r="I31" s="45"/>
      <c r="J31" s="49" t="s">
        <v>46</v>
      </c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82">
        <v>43250.3</v>
      </c>
      <c r="V31" s="83">
        <v>44132.7</v>
      </c>
      <c r="W31" s="84">
        <v>44132.7</v>
      </c>
      <c r="X31" s="82">
        <f>(+W31/+U31)*100</f>
        <v>102.04021706207817</v>
      </c>
      <c r="Y31" s="83">
        <f>(+W31/+V31)*100</f>
        <v>100</v>
      </c>
      <c r="Z31" s="1"/>
    </row>
    <row r="32" spans="1:26" ht="23.25">
      <c r="A32" s="1"/>
      <c r="B32" s="41"/>
      <c r="C32" s="41"/>
      <c r="D32" s="41"/>
      <c r="E32" s="41"/>
      <c r="F32" s="51"/>
      <c r="G32" s="43"/>
      <c r="H32" s="44"/>
      <c r="I32" s="45"/>
      <c r="J32" s="49" t="s">
        <v>47</v>
      </c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82"/>
      <c r="V32" s="83"/>
      <c r="W32" s="84"/>
      <c r="X32" s="82"/>
      <c r="Y32" s="83"/>
      <c r="Z32" s="1"/>
    </row>
    <row r="33" spans="1:26" ht="23.25">
      <c r="A33" s="1"/>
      <c r="B33" s="41"/>
      <c r="C33" s="41"/>
      <c r="D33" s="41"/>
      <c r="E33" s="41"/>
      <c r="F33" s="51"/>
      <c r="G33" s="43"/>
      <c r="H33" s="41" t="s">
        <v>56</v>
      </c>
      <c r="I33" s="45"/>
      <c r="J33" s="49" t="s">
        <v>57</v>
      </c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>
        <f>SUM(U34:U35)</f>
        <v>78274.9</v>
      </c>
      <c r="V33" s="83">
        <f>SUM(V34:V35)</f>
        <v>107038.90000000001</v>
      </c>
      <c r="W33" s="84">
        <f>SUM(W34:W35)</f>
        <v>107038.90000000001</v>
      </c>
      <c r="X33" s="82">
        <f>(+W33/+U33)*100</f>
        <v>136.74741200563656</v>
      </c>
      <c r="Y33" s="83">
        <f>(+W33/+V33)*100</f>
        <v>100</v>
      </c>
      <c r="Z33" s="1"/>
    </row>
    <row r="34" spans="1:26" ht="23.25">
      <c r="A34" s="1"/>
      <c r="B34" s="41"/>
      <c r="C34" s="41"/>
      <c r="D34" s="41"/>
      <c r="E34" s="41"/>
      <c r="F34" s="42"/>
      <c r="G34" s="43"/>
      <c r="H34" s="44"/>
      <c r="I34" s="45"/>
      <c r="J34" s="49" t="s">
        <v>46</v>
      </c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>
        <v>77554.9</v>
      </c>
      <c r="V34" s="83">
        <v>106045.1</v>
      </c>
      <c r="W34" s="84">
        <v>106045.1</v>
      </c>
      <c r="X34" s="82">
        <f>(+W34/+U34)*100</f>
        <v>136.73552541489966</v>
      </c>
      <c r="Y34" s="83">
        <f>(+W34/+V34)*100</f>
        <v>100</v>
      </c>
      <c r="Z34" s="1"/>
    </row>
    <row r="35" spans="1:26" ht="23.25">
      <c r="A35" s="1"/>
      <c r="B35" s="41"/>
      <c r="C35" s="41"/>
      <c r="D35" s="41"/>
      <c r="E35" s="41"/>
      <c r="F35" s="42"/>
      <c r="G35" s="43"/>
      <c r="H35" s="41"/>
      <c r="I35" s="45"/>
      <c r="J35" s="49" t="s">
        <v>47</v>
      </c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82">
        <v>720</v>
      </c>
      <c r="V35" s="83">
        <v>993.8</v>
      </c>
      <c r="W35" s="84">
        <v>993.8</v>
      </c>
      <c r="X35" s="82">
        <f>(+W35/+U35)*100</f>
        <v>138.02777777777777</v>
      </c>
      <c r="Y35" s="83">
        <f>(+W35/+V35)*100</f>
        <v>100</v>
      </c>
      <c r="Z35" s="1"/>
    </row>
    <row r="36" spans="1:26" ht="23.25">
      <c r="A36" s="1"/>
      <c r="B36" s="41"/>
      <c r="C36" s="41"/>
      <c r="D36" s="41"/>
      <c r="E36" s="41"/>
      <c r="F36" s="42"/>
      <c r="G36" s="43"/>
      <c r="H36" s="41"/>
      <c r="I36" s="45"/>
      <c r="J36" s="49"/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82"/>
      <c r="V36" s="83"/>
      <c r="W36" s="84"/>
      <c r="X36" s="82"/>
      <c r="Y36" s="83"/>
      <c r="Z36" s="1"/>
    </row>
    <row r="37" spans="1:26" ht="23.25">
      <c r="A37" s="1"/>
      <c r="B37" s="41"/>
      <c r="C37" s="41"/>
      <c r="D37" s="41"/>
      <c r="E37" s="41"/>
      <c r="F37" s="51" t="s">
        <v>56</v>
      </c>
      <c r="G37" s="43"/>
      <c r="H37" s="44"/>
      <c r="I37" s="45"/>
      <c r="J37" s="49" t="s">
        <v>58</v>
      </c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82">
        <f>SUM(U38:U39)</f>
        <v>159808.5</v>
      </c>
      <c r="V37" s="83">
        <f>SUM(V38:V39)</f>
        <v>174021.1</v>
      </c>
      <c r="W37" s="84">
        <f>SUM(W38:W39)</f>
        <v>174021.1</v>
      </c>
      <c r="X37" s="82">
        <f>(+W37/+U37)*100</f>
        <v>108.89351943106907</v>
      </c>
      <c r="Y37" s="83">
        <f>(+W37/+V37)*100</f>
        <v>100</v>
      </c>
      <c r="Z37" s="1"/>
    </row>
    <row r="38" spans="1:26" ht="23.25">
      <c r="A38" s="1"/>
      <c r="B38" s="41"/>
      <c r="C38" s="41"/>
      <c r="D38" s="41"/>
      <c r="E38" s="41"/>
      <c r="F38" s="42"/>
      <c r="G38" s="43"/>
      <c r="H38" s="41"/>
      <c r="I38" s="45"/>
      <c r="J38" s="49" t="s">
        <v>46</v>
      </c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>
        <f aca="true" t="shared" si="2" ref="U38:W39">+U42+U56+U59</f>
        <v>159808.5</v>
      </c>
      <c r="V38" s="83">
        <f t="shared" si="2"/>
        <v>174021.1</v>
      </c>
      <c r="W38" s="84">
        <f t="shared" si="2"/>
        <v>174021.1</v>
      </c>
      <c r="X38" s="82">
        <f>(+W38/+U38)*100</f>
        <v>108.89351943106907</v>
      </c>
      <c r="Y38" s="83">
        <f>(+W38/+V38)*100</f>
        <v>100</v>
      </c>
      <c r="Z38" s="1"/>
    </row>
    <row r="39" spans="1:26" ht="23.25">
      <c r="A39" s="1"/>
      <c r="B39" s="41"/>
      <c r="C39" s="41"/>
      <c r="D39" s="41"/>
      <c r="E39" s="41"/>
      <c r="F39" s="42"/>
      <c r="G39" s="43"/>
      <c r="H39" s="44"/>
      <c r="I39" s="45"/>
      <c r="J39" s="49" t="s">
        <v>47</v>
      </c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82">
        <f t="shared" si="2"/>
        <v>0</v>
      </c>
      <c r="V39" s="83">
        <f t="shared" si="2"/>
        <v>0</v>
      </c>
      <c r="W39" s="84">
        <f t="shared" si="2"/>
        <v>0</v>
      </c>
      <c r="X39" s="82"/>
      <c r="Y39" s="83"/>
      <c r="Z39" s="1"/>
    </row>
    <row r="40" spans="1:26" ht="23.25">
      <c r="A40" s="1"/>
      <c r="B40" s="41"/>
      <c r="C40" s="41"/>
      <c r="D40" s="41"/>
      <c r="E40" s="41"/>
      <c r="F40" s="42"/>
      <c r="G40" s="43"/>
      <c r="H40" s="41"/>
      <c r="I40" s="45"/>
      <c r="J40" s="49"/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/>
      <c r="V40" s="83"/>
      <c r="W40" s="84"/>
      <c r="X40" s="82"/>
      <c r="Y40" s="83"/>
      <c r="Z40" s="1"/>
    </row>
    <row r="41" spans="1:26" ht="23.25">
      <c r="A41" s="1"/>
      <c r="B41" s="41"/>
      <c r="C41" s="41"/>
      <c r="D41" s="41"/>
      <c r="E41" s="41"/>
      <c r="F41" s="42"/>
      <c r="G41" s="43"/>
      <c r="H41" s="41" t="s">
        <v>59</v>
      </c>
      <c r="I41" s="45"/>
      <c r="J41" s="49" t="s">
        <v>60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>
        <f>SUM(U42:U43)</f>
        <v>54857</v>
      </c>
      <c r="V41" s="83">
        <f>SUM(V42:V43)</f>
        <v>66186.9</v>
      </c>
      <c r="W41" s="84">
        <f>SUM(W42:W43)</f>
        <v>66186.9</v>
      </c>
      <c r="X41" s="82">
        <f>(+W41/+U41)*100</f>
        <v>120.65351732686803</v>
      </c>
      <c r="Y41" s="83">
        <f>(+W41/+V41)*100</f>
        <v>100</v>
      </c>
      <c r="Z41" s="1"/>
    </row>
    <row r="42" spans="1:26" ht="23.25">
      <c r="A42" s="1"/>
      <c r="B42" s="41"/>
      <c r="C42" s="41"/>
      <c r="D42" s="41"/>
      <c r="E42" s="41"/>
      <c r="F42" s="42"/>
      <c r="G42" s="43"/>
      <c r="H42" s="41"/>
      <c r="I42" s="45"/>
      <c r="J42" s="49" t="s">
        <v>46</v>
      </c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>
        <v>54857</v>
      </c>
      <c r="V42" s="83">
        <v>66186.9</v>
      </c>
      <c r="W42" s="84">
        <v>66186.9</v>
      </c>
      <c r="X42" s="82">
        <f>(+W42/+U42)*100</f>
        <v>120.65351732686803</v>
      </c>
      <c r="Y42" s="83">
        <f>(+W42/+V42)*100</f>
        <v>100</v>
      </c>
      <c r="Z42" s="1"/>
    </row>
    <row r="43" spans="1:26" ht="23.25">
      <c r="A43" s="1"/>
      <c r="B43" s="41"/>
      <c r="C43" s="41"/>
      <c r="D43" s="41"/>
      <c r="E43" s="41"/>
      <c r="F43" s="42"/>
      <c r="G43" s="43"/>
      <c r="H43" s="44"/>
      <c r="I43" s="45"/>
      <c r="J43" s="49" t="s">
        <v>47</v>
      </c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/>
      <c r="V43" s="83"/>
      <c r="W43" s="84"/>
      <c r="X43" s="82"/>
      <c r="Y43" s="83"/>
      <c r="Z43" s="1"/>
    </row>
    <row r="44" spans="1:26" ht="23.25">
      <c r="A44" s="1"/>
      <c r="B44" s="41"/>
      <c r="C44" s="41"/>
      <c r="D44" s="41"/>
      <c r="E44" s="41"/>
      <c r="F44" s="42"/>
      <c r="G44" s="43"/>
      <c r="H44" s="41"/>
      <c r="I44" s="45"/>
      <c r="J44" s="49"/>
      <c r="K44" s="50"/>
      <c r="L44" s="43"/>
      <c r="M44" s="71"/>
      <c r="N44" s="72"/>
      <c r="O44" s="73"/>
      <c r="P44" s="71"/>
      <c r="Q44" s="79"/>
      <c r="R44" s="80"/>
      <c r="S44" s="79"/>
      <c r="T44" s="81"/>
      <c r="U44" s="82"/>
      <c r="V44" s="83"/>
      <c r="W44" s="84"/>
      <c r="X44" s="82"/>
      <c r="Y44" s="83"/>
      <c r="Z44" s="1"/>
    </row>
    <row r="45" spans="1:26" ht="23.25">
      <c r="A45" s="1"/>
      <c r="B45" s="52"/>
      <c r="C45" s="52"/>
      <c r="D45" s="52"/>
      <c r="E45" s="52"/>
      <c r="F45" s="53"/>
      <c r="G45" s="54"/>
      <c r="H45" s="55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104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30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28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33</v>
      </c>
      <c r="O49" s="63"/>
      <c r="P49" s="63"/>
      <c r="Q49" s="63"/>
      <c r="R49" s="64"/>
      <c r="S49" s="8" t="s">
        <v>21</v>
      </c>
      <c r="T49" s="8"/>
      <c r="U49" s="14" t="s">
        <v>2</v>
      </c>
      <c r="V49" s="15"/>
      <c r="W49" s="15"/>
      <c r="X49" s="15"/>
      <c r="Y49" s="16"/>
      <c r="Z49" s="1"/>
    </row>
    <row r="50" spans="1:26" ht="23.25">
      <c r="A50" s="1"/>
      <c r="B50" s="20" t="s">
        <v>29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22</v>
      </c>
      <c r="M50" s="23" t="s">
        <v>31</v>
      </c>
      <c r="N50" s="65"/>
      <c r="O50" s="17"/>
      <c r="P50" s="66"/>
      <c r="Q50" s="23" t="s">
        <v>3</v>
      </c>
      <c r="R50" s="16"/>
      <c r="S50" s="15" t="s">
        <v>23</v>
      </c>
      <c r="T50" s="15"/>
      <c r="U50" s="20" t="s">
        <v>20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24</v>
      </c>
      <c r="M51" s="31" t="s">
        <v>24</v>
      </c>
      <c r="N51" s="29" t="s">
        <v>6</v>
      </c>
      <c r="O51" s="68" t="s">
        <v>7</v>
      </c>
      <c r="P51" s="29" t="s">
        <v>8</v>
      </c>
      <c r="Q51" s="20" t="s">
        <v>41</v>
      </c>
      <c r="R51" s="22"/>
      <c r="S51" s="27" t="s">
        <v>25</v>
      </c>
      <c r="T51" s="15"/>
      <c r="U51" s="24"/>
      <c r="V51" s="25"/>
      <c r="W51" s="1"/>
      <c r="X51" s="14" t="s">
        <v>3</v>
      </c>
      <c r="Y51" s="16"/>
      <c r="Z51" s="1"/>
    </row>
    <row r="52" spans="1:26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8" t="s">
        <v>18</v>
      </c>
      <c r="G52" s="2" t="s">
        <v>5</v>
      </c>
      <c r="H52" s="14" t="s">
        <v>19</v>
      </c>
      <c r="I52" s="24"/>
      <c r="J52" s="1"/>
      <c r="K52" s="18"/>
      <c r="L52" s="26" t="s">
        <v>26</v>
      </c>
      <c r="M52" s="29" t="s">
        <v>32</v>
      </c>
      <c r="N52" s="29"/>
      <c r="O52" s="29"/>
      <c r="P52" s="29"/>
      <c r="Q52" s="26" t="s">
        <v>34</v>
      </c>
      <c r="R52" s="30" t="s">
        <v>34</v>
      </c>
      <c r="S52" s="103" t="s">
        <v>37</v>
      </c>
      <c r="T52" s="105" t="s">
        <v>38</v>
      </c>
      <c r="U52" s="31" t="s">
        <v>6</v>
      </c>
      <c r="V52" s="29" t="s">
        <v>9</v>
      </c>
      <c r="W52" s="26" t="s">
        <v>10</v>
      </c>
      <c r="X52" s="14" t="s">
        <v>11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35</v>
      </c>
      <c r="R53" s="38" t="s">
        <v>36</v>
      </c>
      <c r="S53" s="107"/>
      <c r="T53" s="108"/>
      <c r="U53" s="32"/>
      <c r="V53" s="33"/>
      <c r="W53" s="34"/>
      <c r="X53" s="39" t="s">
        <v>39</v>
      </c>
      <c r="Y53" s="40" t="s">
        <v>40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41" t="s">
        <v>43</v>
      </c>
      <c r="C55" s="44"/>
      <c r="D55" s="41" t="s">
        <v>48</v>
      </c>
      <c r="E55" s="44"/>
      <c r="F55" s="51" t="s">
        <v>56</v>
      </c>
      <c r="G55" s="43"/>
      <c r="H55" s="41" t="s">
        <v>61</v>
      </c>
      <c r="I55" s="45"/>
      <c r="J55" s="49" t="s">
        <v>62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82">
        <f>SUM(U56:U57)</f>
        <v>19101.3</v>
      </c>
      <c r="V55" s="83">
        <f>SUM(V56:V57)</f>
        <v>23573.6</v>
      </c>
      <c r="W55" s="84">
        <f>SUM(W56:W57)</f>
        <v>23573.6</v>
      </c>
      <c r="X55" s="82">
        <f>(+W55/+U55)*100</f>
        <v>123.41358965096616</v>
      </c>
      <c r="Y55" s="83">
        <f>(+W55/+V55)*100</f>
        <v>100</v>
      </c>
      <c r="Z55" s="1"/>
    </row>
    <row r="56" spans="1:26" ht="23.25">
      <c r="A56" s="1"/>
      <c r="B56" s="41"/>
      <c r="C56" s="41"/>
      <c r="D56" s="41"/>
      <c r="E56" s="41"/>
      <c r="F56" s="42"/>
      <c r="G56" s="43"/>
      <c r="H56" s="44"/>
      <c r="I56" s="45"/>
      <c r="J56" s="49" t="s">
        <v>46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>
        <v>19101.3</v>
      </c>
      <c r="V56" s="83">
        <v>23573.6</v>
      </c>
      <c r="W56" s="84">
        <v>23573.6</v>
      </c>
      <c r="X56" s="82">
        <f>(+W56/+U56)*100</f>
        <v>123.41358965096616</v>
      </c>
      <c r="Y56" s="83">
        <f>(+W56/+V56)*100</f>
        <v>100</v>
      </c>
      <c r="Z56" s="1"/>
    </row>
    <row r="57" spans="1:26" ht="23.25">
      <c r="A57" s="1"/>
      <c r="B57" s="44"/>
      <c r="C57" s="44"/>
      <c r="D57" s="44"/>
      <c r="E57" s="44"/>
      <c r="F57" s="42"/>
      <c r="G57" s="43"/>
      <c r="H57" s="44"/>
      <c r="I57" s="45"/>
      <c r="J57" s="49" t="s">
        <v>47</v>
      </c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/>
      <c r="V57" s="83"/>
      <c r="W57" s="84"/>
      <c r="X57" s="82"/>
      <c r="Y57" s="83"/>
      <c r="Z57" s="1"/>
    </row>
    <row r="58" spans="1:26" ht="23.25">
      <c r="A58" s="1"/>
      <c r="B58" s="44"/>
      <c r="C58" s="44"/>
      <c r="D58" s="44"/>
      <c r="E58" s="44"/>
      <c r="F58" s="42"/>
      <c r="G58" s="43"/>
      <c r="H58" s="41" t="s">
        <v>63</v>
      </c>
      <c r="I58" s="45"/>
      <c r="J58" s="49" t="s">
        <v>64</v>
      </c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>
        <f>SUM(U59:U60)</f>
        <v>85850.2</v>
      </c>
      <c r="V58" s="83">
        <f>SUM(V59:V60)</f>
        <v>84260.6</v>
      </c>
      <c r="W58" s="84">
        <f>SUM(W59:W60)</f>
        <v>84260.6</v>
      </c>
      <c r="X58" s="82">
        <f>(+W58/+U58)*100</f>
        <v>98.14840268281263</v>
      </c>
      <c r="Y58" s="83">
        <f>(+W58/+V58)*100</f>
        <v>100</v>
      </c>
      <c r="Z58" s="1"/>
    </row>
    <row r="59" spans="1:26" ht="23.25">
      <c r="A59" s="1"/>
      <c r="B59" s="44"/>
      <c r="C59" s="44"/>
      <c r="D59" s="44"/>
      <c r="E59" s="44"/>
      <c r="F59" s="51"/>
      <c r="G59" s="43"/>
      <c r="H59" s="44"/>
      <c r="I59" s="45"/>
      <c r="J59" s="49" t="s">
        <v>46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>
        <v>85850.2</v>
      </c>
      <c r="V59" s="83">
        <v>84260.6</v>
      </c>
      <c r="W59" s="84">
        <v>84260.6</v>
      </c>
      <c r="X59" s="82">
        <f>(+W59/+U59)*100</f>
        <v>98.14840268281263</v>
      </c>
      <c r="Y59" s="83">
        <f>(+W59/+V59)*100</f>
        <v>100</v>
      </c>
      <c r="Z59" s="1"/>
    </row>
    <row r="60" spans="1:26" ht="23.25">
      <c r="A60" s="1"/>
      <c r="B60" s="44"/>
      <c r="C60" s="44"/>
      <c r="D60" s="44"/>
      <c r="E60" s="44"/>
      <c r="F60" s="42"/>
      <c r="G60" s="43"/>
      <c r="H60" s="44"/>
      <c r="I60" s="45"/>
      <c r="J60" s="49" t="s">
        <v>47</v>
      </c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82"/>
      <c r="V60" s="83"/>
      <c r="W60" s="84"/>
      <c r="X60" s="82"/>
      <c r="Y60" s="83"/>
      <c r="Z60" s="1"/>
    </row>
    <row r="61" spans="1:26" ht="23.25">
      <c r="A61" s="1"/>
      <c r="B61" s="44"/>
      <c r="C61" s="44"/>
      <c r="D61" s="44"/>
      <c r="E61" s="44"/>
      <c r="F61" s="42"/>
      <c r="G61" s="43"/>
      <c r="H61" s="41"/>
      <c r="I61" s="45"/>
      <c r="J61" s="49"/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/>
      <c r="V61" s="83"/>
      <c r="W61" s="84"/>
      <c r="X61" s="82"/>
      <c r="Y61" s="83"/>
      <c r="Z61" s="1"/>
    </row>
    <row r="62" spans="1:26" ht="23.25">
      <c r="A62" s="1"/>
      <c r="B62" s="44"/>
      <c r="C62" s="44"/>
      <c r="D62" s="44"/>
      <c r="E62" s="44"/>
      <c r="F62" s="51" t="s">
        <v>65</v>
      </c>
      <c r="G62" s="43"/>
      <c r="H62" s="44"/>
      <c r="I62" s="45"/>
      <c r="J62" s="49" t="s">
        <v>66</v>
      </c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/>
      <c r="V62" s="83"/>
      <c r="W62" s="84"/>
      <c r="X62" s="82"/>
      <c r="Y62" s="83"/>
      <c r="Z62" s="1"/>
    </row>
    <row r="63" spans="1:26" ht="23.25">
      <c r="A63" s="1"/>
      <c r="B63" s="44"/>
      <c r="C63" s="44"/>
      <c r="D63" s="44"/>
      <c r="E63" s="44"/>
      <c r="F63" s="42"/>
      <c r="G63" s="43"/>
      <c r="H63" s="44"/>
      <c r="I63" s="45"/>
      <c r="J63" s="49" t="s">
        <v>67</v>
      </c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82">
        <f>SUM(U64:U65)</f>
        <v>183162.5</v>
      </c>
      <c r="V63" s="83">
        <f>SUM(V64:V65)</f>
        <v>163343</v>
      </c>
      <c r="W63" s="84">
        <f>SUM(W64:W65)</f>
        <v>163328</v>
      </c>
      <c r="X63" s="82">
        <f>(+W63/+U63)*100</f>
        <v>89.17109124411382</v>
      </c>
      <c r="Y63" s="83">
        <f>(+W63/+V63)*100</f>
        <v>99.99081687002199</v>
      </c>
      <c r="Z63" s="1"/>
    </row>
    <row r="64" spans="1:26" ht="23.25">
      <c r="A64" s="1"/>
      <c r="B64" s="44"/>
      <c r="C64" s="44"/>
      <c r="D64" s="44"/>
      <c r="E64" s="44"/>
      <c r="F64" s="42"/>
      <c r="G64" s="43"/>
      <c r="H64" s="44"/>
      <c r="I64" s="45"/>
      <c r="J64" s="49" t="s">
        <v>46</v>
      </c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82">
        <f aca="true" t="shared" si="3" ref="U64:W65">+U69+U72+U75</f>
        <v>183162.5</v>
      </c>
      <c r="V64" s="83">
        <f t="shared" si="3"/>
        <v>163333.5</v>
      </c>
      <c r="W64" s="84">
        <f t="shared" si="3"/>
        <v>163318.5</v>
      </c>
      <c r="X64" s="82">
        <f>(+W64/+U64)*100</f>
        <v>89.16590459291612</v>
      </c>
      <c r="Y64" s="83">
        <f>(+W64/+V64)*100</f>
        <v>99.9908163359017</v>
      </c>
      <c r="Z64" s="1"/>
    </row>
    <row r="65" spans="1:26" ht="23.25">
      <c r="A65" s="1"/>
      <c r="B65" s="44"/>
      <c r="C65" s="44"/>
      <c r="D65" s="44"/>
      <c r="E65" s="44"/>
      <c r="F65" s="42"/>
      <c r="G65" s="43"/>
      <c r="H65" s="44"/>
      <c r="I65" s="45"/>
      <c r="J65" s="49" t="s">
        <v>47</v>
      </c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82">
        <f t="shared" si="3"/>
        <v>0</v>
      </c>
      <c r="V65" s="83">
        <f t="shared" si="3"/>
        <v>9.5</v>
      </c>
      <c r="W65" s="84">
        <f t="shared" si="3"/>
        <v>9.5</v>
      </c>
      <c r="X65" s="82"/>
      <c r="Y65" s="83">
        <f>(+W65/+V65)*100</f>
        <v>100</v>
      </c>
      <c r="Z65" s="1"/>
    </row>
    <row r="66" spans="1:26" ht="23.25">
      <c r="A66" s="1"/>
      <c r="B66" s="44"/>
      <c r="C66" s="44"/>
      <c r="D66" s="44"/>
      <c r="E66" s="44"/>
      <c r="F66" s="42"/>
      <c r="G66" s="43"/>
      <c r="H66" s="44"/>
      <c r="I66" s="45"/>
      <c r="J66" s="49"/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82"/>
      <c r="V66" s="83"/>
      <c r="W66" s="84"/>
      <c r="X66" s="82"/>
      <c r="Y66" s="83"/>
      <c r="Z66" s="1"/>
    </row>
    <row r="67" spans="1:26" ht="23.25">
      <c r="A67" s="1"/>
      <c r="B67" s="44"/>
      <c r="C67" s="44"/>
      <c r="D67" s="44"/>
      <c r="E67" s="44"/>
      <c r="F67" s="51"/>
      <c r="G67" s="43"/>
      <c r="H67" s="41" t="s">
        <v>68</v>
      </c>
      <c r="I67" s="45"/>
      <c r="J67" s="49" t="s">
        <v>69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82"/>
      <c r="V67" s="83"/>
      <c r="W67" s="84"/>
      <c r="X67" s="82"/>
      <c r="Y67" s="83"/>
      <c r="Z67" s="1"/>
    </row>
    <row r="68" spans="1:26" ht="23.25">
      <c r="A68" s="1"/>
      <c r="B68" s="44"/>
      <c r="C68" s="44"/>
      <c r="D68" s="44"/>
      <c r="E68" s="44"/>
      <c r="F68" s="42"/>
      <c r="G68" s="43"/>
      <c r="H68" s="44"/>
      <c r="I68" s="45"/>
      <c r="J68" s="49" t="s">
        <v>70</v>
      </c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82">
        <f>SUM(U69:U70)</f>
        <v>74622.4</v>
      </c>
      <c r="V68" s="83">
        <f>SUM(V69:V70)</f>
        <v>62156.8</v>
      </c>
      <c r="W68" s="84">
        <f>SUM(W69:W70)</f>
        <v>62141.8</v>
      </c>
      <c r="X68" s="82">
        <f>(+W68/+U68)*100</f>
        <v>83.27499517571133</v>
      </c>
      <c r="Y68" s="83">
        <f>(+W68/+V68)*100</f>
        <v>99.97586748352553</v>
      </c>
      <c r="Z68" s="1"/>
    </row>
    <row r="69" spans="1:26" ht="23.25">
      <c r="A69" s="1"/>
      <c r="B69" s="44"/>
      <c r="C69" s="44"/>
      <c r="D69" s="44"/>
      <c r="E69" s="44"/>
      <c r="F69" s="42"/>
      <c r="G69" s="43"/>
      <c r="H69" s="41"/>
      <c r="I69" s="45"/>
      <c r="J69" s="49" t="s">
        <v>46</v>
      </c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>
        <v>74622.4</v>
      </c>
      <c r="V69" s="83">
        <v>62156.8</v>
      </c>
      <c r="W69" s="84">
        <v>62141.8</v>
      </c>
      <c r="X69" s="82">
        <f>(+W69/+U69)*100</f>
        <v>83.27499517571133</v>
      </c>
      <c r="Y69" s="83">
        <f>(+W69/+V69)*100</f>
        <v>99.97586748352553</v>
      </c>
      <c r="Z69" s="1"/>
    </row>
    <row r="70" spans="1:26" ht="23.25">
      <c r="A70" s="1"/>
      <c r="B70" s="44"/>
      <c r="C70" s="44"/>
      <c r="D70" s="44"/>
      <c r="E70" s="44"/>
      <c r="F70" s="42"/>
      <c r="G70" s="43"/>
      <c r="H70" s="41"/>
      <c r="I70" s="45"/>
      <c r="J70" s="49" t="s">
        <v>47</v>
      </c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/>
      <c r="V70" s="83"/>
      <c r="W70" s="84"/>
      <c r="X70" s="82"/>
      <c r="Y70" s="83"/>
      <c r="Z70" s="1"/>
    </row>
    <row r="71" spans="1:26" ht="23.25">
      <c r="A71" s="1"/>
      <c r="B71" s="44"/>
      <c r="C71" s="44"/>
      <c r="D71" s="44"/>
      <c r="E71" s="44"/>
      <c r="F71" s="42"/>
      <c r="G71" s="43"/>
      <c r="H71" s="41" t="s">
        <v>61</v>
      </c>
      <c r="I71" s="45"/>
      <c r="J71" s="49" t="s">
        <v>62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>
        <f>SUM(U72:U73)</f>
        <v>23693.5</v>
      </c>
      <c r="V71" s="83">
        <f>SUM(V72:V73)</f>
        <v>22284.8</v>
      </c>
      <c r="W71" s="84">
        <f>SUM(W72:W73)</f>
        <v>22284.8</v>
      </c>
      <c r="X71" s="82">
        <f>(+W71/+U71)*100</f>
        <v>94.05448751767362</v>
      </c>
      <c r="Y71" s="83">
        <f>(+W71/+V71)*100</f>
        <v>100</v>
      </c>
      <c r="Z71" s="1"/>
    </row>
    <row r="72" spans="1:26" ht="23.25">
      <c r="A72" s="1"/>
      <c r="B72" s="44"/>
      <c r="C72" s="44"/>
      <c r="D72" s="44"/>
      <c r="E72" s="44"/>
      <c r="F72" s="42"/>
      <c r="G72" s="43"/>
      <c r="H72" s="44"/>
      <c r="I72" s="45"/>
      <c r="J72" s="49" t="s">
        <v>46</v>
      </c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>
        <v>23693.5</v>
      </c>
      <c r="V72" s="83">
        <v>22284.8</v>
      </c>
      <c r="W72" s="84">
        <v>22284.8</v>
      </c>
      <c r="X72" s="82">
        <f>(+W72/+U72)*100</f>
        <v>94.05448751767362</v>
      </c>
      <c r="Y72" s="83">
        <f>(+W72/+V72)*100</f>
        <v>100</v>
      </c>
      <c r="Z72" s="1"/>
    </row>
    <row r="73" spans="1:26" ht="23.25">
      <c r="A73" s="1"/>
      <c r="B73" s="44"/>
      <c r="C73" s="44"/>
      <c r="D73" s="44"/>
      <c r="E73" s="44"/>
      <c r="F73" s="42"/>
      <c r="G73" s="43"/>
      <c r="H73" s="44"/>
      <c r="I73" s="45"/>
      <c r="J73" s="49" t="s">
        <v>47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/>
      <c r="V73" s="83"/>
      <c r="W73" s="84"/>
      <c r="X73" s="82"/>
      <c r="Y73" s="83"/>
      <c r="Z73" s="1"/>
    </row>
    <row r="74" spans="1:26" ht="23.25">
      <c r="A74" s="1"/>
      <c r="B74" s="44"/>
      <c r="C74" s="44"/>
      <c r="D74" s="44"/>
      <c r="E74" s="44"/>
      <c r="F74" s="42"/>
      <c r="G74" s="43"/>
      <c r="H74" s="41" t="s">
        <v>63</v>
      </c>
      <c r="I74" s="45"/>
      <c r="J74" s="49" t="s">
        <v>64</v>
      </c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>
        <f>SUM(U75:U76)</f>
        <v>84846.6</v>
      </c>
      <c r="V74" s="83">
        <f>SUM(V75:V76)</f>
        <v>78901.4</v>
      </c>
      <c r="W74" s="84">
        <f>SUM(W75:W76)</f>
        <v>78901.4</v>
      </c>
      <c r="X74" s="82">
        <f>(+W74/+U74)*100</f>
        <v>92.99300148739017</v>
      </c>
      <c r="Y74" s="83">
        <f>(+W74/+V74)*100</f>
        <v>100</v>
      </c>
      <c r="Z74" s="1"/>
    </row>
    <row r="75" spans="1:26" ht="23.25">
      <c r="A75" s="1"/>
      <c r="B75" s="44"/>
      <c r="C75" s="44"/>
      <c r="D75" s="44"/>
      <c r="E75" s="44"/>
      <c r="F75" s="42"/>
      <c r="G75" s="43"/>
      <c r="H75" s="44"/>
      <c r="I75" s="45"/>
      <c r="J75" s="49" t="s">
        <v>46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>
        <v>84846.6</v>
      </c>
      <c r="V75" s="83">
        <v>78891.9</v>
      </c>
      <c r="W75" s="84">
        <v>78891.9</v>
      </c>
      <c r="X75" s="82">
        <f>(+W75/+U75)*100</f>
        <v>92.98180481009256</v>
      </c>
      <c r="Y75" s="83">
        <f>(+W75/+V75)*100</f>
        <v>100</v>
      </c>
      <c r="Z75" s="1"/>
    </row>
    <row r="76" spans="1:26" ht="23.25">
      <c r="A76" s="1"/>
      <c r="B76" s="44"/>
      <c r="C76" s="44"/>
      <c r="D76" s="44"/>
      <c r="E76" s="44"/>
      <c r="F76" s="42"/>
      <c r="G76" s="43"/>
      <c r="H76" s="44"/>
      <c r="I76" s="45"/>
      <c r="J76" s="49" t="s">
        <v>47</v>
      </c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/>
      <c r="V76" s="83">
        <v>9.5</v>
      </c>
      <c r="W76" s="84">
        <v>9.5</v>
      </c>
      <c r="X76" s="82"/>
      <c r="Y76" s="83">
        <f>(+W76/+V76)*100</f>
        <v>100</v>
      </c>
      <c r="Z76" s="1"/>
    </row>
    <row r="77" spans="1:26" ht="23.25">
      <c r="A77" s="1"/>
      <c r="B77" s="44"/>
      <c r="C77" s="44"/>
      <c r="D77" s="44"/>
      <c r="E77" s="44"/>
      <c r="F77" s="42"/>
      <c r="G77" s="43"/>
      <c r="H77" s="44"/>
      <c r="I77" s="45"/>
      <c r="J77" s="49"/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/>
      <c r="V77" s="83"/>
      <c r="W77" s="84"/>
      <c r="X77" s="82"/>
      <c r="Y77" s="83"/>
      <c r="Z77" s="1"/>
    </row>
    <row r="78" spans="1:26" ht="23.25">
      <c r="A78" s="1"/>
      <c r="B78" s="44"/>
      <c r="C78" s="44"/>
      <c r="D78" s="44"/>
      <c r="E78" s="44"/>
      <c r="F78" s="51" t="s">
        <v>71</v>
      </c>
      <c r="G78" s="43"/>
      <c r="H78" s="44"/>
      <c r="I78" s="45"/>
      <c r="J78" s="49" t="s">
        <v>72</v>
      </c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/>
      <c r="V78" s="83"/>
      <c r="W78" s="84"/>
      <c r="X78" s="82"/>
      <c r="Y78" s="83"/>
      <c r="Z78" s="1"/>
    </row>
    <row r="79" spans="1:26" ht="23.25">
      <c r="A79" s="1"/>
      <c r="B79" s="44"/>
      <c r="C79" s="44"/>
      <c r="D79" s="44"/>
      <c r="E79" s="44"/>
      <c r="F79" s="42"/>
      <c r="G79" s="43"/>
      <c r="H79" s="41"/>
      <c r="I79" s="45"/>
      <c r="J79" s="49" t="s">
        <v>73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>
        <f>SUM(U80:U81)</f>
        <v>1399359.4</v>
      </c>
      <c r="V79" s="83">
        <f>SUM(V80:V81)</f>
        <v>1368749.4000000001</v>
      </c>
      <c r="W79" s="84">
        <f>SUM(W80:W81)</f>
        <v>1368749.4000000001</v>
      </c>
      <c r="X79" s="82">
        <f>(+W79/+U79)*100</f>
        <v>97.81257052334091</v>
      </c>
      <c r="Y79" s="83">
        <f>(+W79/+V79)*100</f>
        <v>100</v>
      </c>
      <c r="Z79" s="1"/>
    </row>
    <row r="80" spans="1:26" ht="23.25">
      <c r="A80" s="1"/>
      <c r="B80" s="44"/>
      <c r="C80" s="44"/>
      <c r="D80" s="44"/>
      <c r="E80" s="44"/>
      <c r="F80" s="42"/>
      <c r="G80" s="43"/>
      <c r="H80" s="44"/>
      <c r="I80" s="45"/>
      <c r="J80" s="49" t="s">
        <v>46</v>
      </c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82">
        <f aca="true" t="shared" si="4" ref="U80:W81">+U85</f>
        <v>43955.2</v>
      </c>
      <c r="V80" s="83">
        <f t="shared" si="4"/>
        <v>31229.6</v>
      </c>
      <c r="W80" s="84">
        <f t="shared" si="4"/>
        <v>31229.6</v>
      </c>
      <c r="X80" s="82">
        <f>(+W80/+U80)*100</f>
        <v>71.0487041351194</v>
      </c>
      <c r="Y80" s="83">
        <f>(+W80/+V80)*100</f>
        <v>100</v>
      </c>
      <c r="Z80" s="1"/>
    </row>
    <row r="81" spans="1:26" ht="23.25">
      <c r="A81" s="1"/>
      <c r="B81" s="44"/>
      <c r="C81" s="44"/>
      <c r="D81" s="44"/>
      <c r="E81" s="44"/>
      <c r="F81" s="42"/>
      <c r="G81" s="43"/>
      <c r="H81" s="41"/>
      <c r="I81" s="45"/>
      <c r="J81" s="49" t="s">
        <v>47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>
        <f t="shared" si="4"/>
        <v>1355404.2</v>
      </c>
      <c r="V81" s="83">
        <f t="shared" si="4"/>
        <v>1337519.8</v>
      </c>
      <c r="W81" s="84">
        <f t="shared" si="4"/>
        <v>1337519.8</v>
      </c>
      <c r="X81" s="82">
        <f>(+W81/+U81)*100</f>
        <v>98.68051168795257</v>
      </c>
      <c r="Y81" s="83">
        <f>(+W81/+V81)*100</f>
        <v>100</v>
      </c>
      <c r="Z81" s="1"/>
    </row>
    <row r="82" spans="1:26" ht="23.25">
      <c r="A82" s="1"/>
      <c r="B82" s="44"/>
      <c r="C82" s="44"/>
      <c r="D82" s="44"/>
      <c r="E82" s="44"/>
      <c r="F82" s="42"/>
      <c r="G82" s="43"/>
      <c r="H82" s="44"/>
      <c r="I82" s="45"/>
      <c r="J82" s="49"/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/>
      <c r="V82" s="83"/>
      <c r="W82" s="84"/>
      <c r="X82" s="82"/>
      <c r="Y82" s="83"/>
      <c r="Z82" s="1"/>
    </row>
    <row r="83" spans="1:26" ht="23.25">
      <c r="A83" s="1"/>
      <c r="B83" s="44"/>
      <c r="C83" s="44"/>
      <c r="D83" s="44"/>
      <c r="E83" s="44"/>
      <c r="F83" s="42"/>
      <c r="G83" s="43"/>
      <c r="H83" s="41" t="s">
        <v>74</v>
      </c>
      <c r="I83" s="45"/>
      <c r="J83" s="49" t="s">
        <v>75</v>
      </c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/>
      <c r="V83" s="83"/>
      <c r="W83" s="84"/>
      <c r="X83" s="82"/>
      <c r="Y83" s="83"/>
      <c r="Z83" s="1"/>
    </row>
    <row r="84" spans="1:26" ht="23.25">
      <c r="A84" s="1"/>
      <c r="B84" s="44"/>
      <c r="C84" s="44"/>
      <c r="D84" s="44"/>
      <c r="E84" s="44"/>
      <c r="F84" s="42"/>
      <c r="G84" s="43"/>
      <c r="H84" s="44"/>
      <c r="I84" s="45"/>
      <c r="J84" s="49" t="s">
        <v>76</v>
      </c>
      <c r="K84" s="50"/>
      <c r="L84" s="43"/>
      <c r="M84" s="71"/>
      <c r="N84" s="72"/>
      <c r="O84" s="73"/>
      <c r="P84" s="71"/>
      <c r="Q84" s="79"/>
      <c r="R84" s="80"/>
      <c r="S84" s="79"/>
      <c r="T84" s="81"/>
      <c r="U84" s="82">
        <f>SUM(U85:U86)</f>
        <v>1399359.4</v>
      </c>
      <c r="V84" s="83">
        <f>SUM(V85:V86)</f>
        <v>1368749.4000000001</v>
      </c>
      <c r="W84" s="84">
        <f>SUM(W85:W86)</f>
        <v>1368749.4000000001</v>
      </c>
      <c r="X84" s="82">
        <f>(+W84/+U84)*100</f>
        <v>97.81257052334091</v>
      </c>
      <c r="Y84" s="83">
        <f>(+W84/+V84)*100</f>
        <v>100</v>
      </c>
      <c r="Z84" s="1"/>
    </row>
    <row r="85" spans="1:26" ht="23.25">
      <c r="A85" s="1"/>
      <c r="B85" s="44"/>
      <c r="C85" s="44"/>
      <c r="D85" s="44"/>
      <c r="E85" s="44"/>
      <c r="F85" s="42"/>
      <c r="G85" s="43"/>
      <c r="H85" s="44"/>
      <c r="I85" s="45"/>
      <c r="J85" s="49" t="s">
        <v>46</v>
      </c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>
        <v>43955.2</v>
      </c>
      <c r="V85" s="83">
        <v>31229.6</v>
      </c>
      <c r="W85" s="84">
        <v>31229.6</v>
      </c>
      <c r="X85" s="82">
        <f>(+W85/+U85)*100</f>
        <v>71.0487041351194</v>
      </c>
      <c r="Y85" s="83">
        <f>(+W85/+V85)*100</f>
        <v>100</v>
      </c>
      <c r="Z85" s="1"/>
    </row>
    <row r="86" spans="1:26" ht="23.25">
      <c r="A86" s="1"/>
      <c r="B86" s="44"/>
      <c r="C86" s="44"/>
      <c r="D86" s="44"/>
      <c r="E86" s="44"/>
      <c r="F86" s="51"/>
      <c r="G86" s="43"/>
      <c r="H86" s="44"/>
      <c r="I86" s="45"/>
      <c r="J86" s="49" t="s">
        <v>47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>
        <v>1355404.2</v>
      </c>
      <c r="V86" s="83">
        <v>1337519.8</v>
      </c>
      <c r="W86" s="84">
        <v>1337519.8</v>
      </c>
      <c r="X86" s="82">
        <f>(+W86/+U86)*100</f>
        <v>98.68051168795257</v>
      </c>
      <c r="Y86" s="83">
        <f>(+W86/+V86)*100</f>
        <v>100</v>
      </c>
      <c r="Z86" s="1"/>
    </row>
    <row r="87" spans="1:26" ht="23.25">
      <c r="A87" s="1"/>
      <c r="B87" s="44"/>
      <c r="C87" s="44"/>
      <c r="D87" s="44"/>
      <c r="E87" s="44"/>
      <c r="F87" s="42"/>
      <c r="G87" s="43"/>
      <c r="H87" s="44"/>
      <c r="I87" s="45"/>
      <c r="J87" s="49"/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/>
      <c r="V87" s="83"/>
      <c r="W87" s="84"/>
      <c r="X87" s="82"/>
      <c r="Y87" s="83"/>
      <c r="Z87" s="1"/>
    </row>
    <row r="88" spans="1:26" ht="23.25">
      <c r="A88" s="1"/>
      <c r="B88" s="44"/>
      <c r="C88" s="44"/>
      <c r="D88" s="44"/>
      <c r="E88" s="44"/>
      <c r="F88" s="51" t="s">
        <v>77</v>
      </c>
      <c r="G88" s="43"/>
      <c r="H88" s="44"/>
      <c r="I88" s="45"/>
      <c r="J88" s="49" t="s">
        <v>78</v>
      </c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>
        <f>SUM(U89:U100)</f>
        <v>25904.4</v>
      </c>
      <c r="V88" s="83">
        <f>SUM(V89:V100)</f>
        <v>21710.2</v>
      </c>
      <c r="W88" s="84">
        <f>SUM(W89:W100)</f>
        <v>21710.2</v>
      </c>
      <c r="X88" s="82">
        <f>(+W88/+U88)*100</f>
        <v>83.80892821296769</v>
      </c>
      <c r="Y88" s="83">
        <f>(+W88/+V88)*100</f>
        <v>100</v>
      </c>
      <c r="Z88" s="1"/>
    </row>
    <row r="89" spans="1:26" ht="23.25">
      <c r="A89" s="1"/>
      <c r="B89" s="44"/>
      <c r="C89" s="44"/>
      <c r="D89" s="44"/>
      <c r="E89" s="44"/>
      <c r="F89" s="51"/>
      <c r="G89" s="43"/>
      <c r="H89" s="44"/>
      <c r="I89" s="45"/>
      <c r="J89" s="49" t="s">
        <v>46</v>
      </c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>
        <f>+U104</f>
        <v>25904.4</v>
      </c>
      <c r="V89" s="83">
        <f>+V104</f>
        <v>21710.2</v>
      </c>
      <c r="W89" s="84">
        <f>+W104</f>
        <v>21710.2</v>
      </c>
      <c r="X89" s="82">
        <f>(+W89/+U89)*100</f>
        <v>83.80892821296769</v>
      </c>
      <c r="Y89" s="83">
        <f>(+W89/+V89)*100</f>
        <v>100</v>
      </c>
      <c r="Z89" s="1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105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30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28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33</v>
      </c>
      <c r="O94" s="63"/>
      <c r="P94" s="63"/>
      <c r="Q94" s="63"/>
      <c r="R94" s="64"/>
      <c r="S94" s="8" t="s">
        <v>21</v>
      </c>
      <c r="T94" s="8"/>
      <c r="U94" s="14" t="s">
        <v>2</v>
      </c>
      <c r="V94" s="15"/>
      <c r="W94" s="15"/>
      <c r="X94" s="15"/>
      <c r="Y94" s="16"/>
      <c r="Z94" s="1"/>
    </row>
    <row r="95" spans="1:26" ht="23.25">
      <c r="A95" s="1"/>
      <c r="B95" s="20" t="s">
        <v>29</v>
      </c>
      <c r="C95" s="21"/>
      <c r="D95" s="21"/>
      <c r="E95" s="21"/>
      <c r="F95" s="21"/>
      <c r="G95" s="21"/>
      <c r="H95" s="62"/>
      <c r="I95" s="1"/>
      <c r="J95" s="2" t="s">
        <v>4</v>
      </c>
      <c r="K95" s="18"/>
      <c r="L95" s="23" t="s">
        <v>22</v>
      </c>
      <c r="M95" s="23" t="s">
        <v>31</v>
      </c>
      <c r="N95" s="65"/>
      <c r="O95" s="17"/>
      <c r="P95" s="66"/>
      <c r="Q95" s="23" t="s">
        <v>3</v>
      </c>
      <c r="R95" s="16"/>
      <c r="S95" s="15" t="s">
        <v>23</v>
      </c>
      <c r="T95" s="15"/>
      <c r="U95" s="20" t="s">
        <v>20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24</v>
      </c>
      <c r="M96" s="31" t="s">
        <v>24</v>
      </c>
      <c r="N96" s="29" t="s">
        <v>6</v>
      </c>
      <c r="O96" s="68" t="s">
        <v>7</v>
      </c>
      <c r="P96" s="29" t="s">
        <v>8</v>
      </c>
      <c r="Q96" s="20" t="s">
        <v>41</v>
      </c>
      <c r="R96" s="22"/>
      <c r="S96" s="27" t="s">
        <v>25</v>
      </c>
      <c r="T96" s="15"/>
      <c r="U96" s="24"/>
      <c r="V96" s="25"/>
      <c r="W96" s="1"/>
      <c r="X96" s="14" t="s">
        <v>3</v>
      </c>
      <c r="Y96" s="16"/>
      <c r="Z96" s="1"/>
    </row>
    <row r="97" spans="1:26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8" t="s">
        <v>18</v>
      </c>
      <c r="G97" s="2" t="s">
        <v>5</v>
      </c>
      <c r="H97" s="14" t="s">
        <v>19</v>
      </c>
      <c r="I97" s="24"/>
      <c r="J97" s="1"/>
      <c r="K97" s="18"/>
      <c r="L97" s="26" t="s">
        <v>26</v>
      </c>
      <c r="M97" s="29" t="s">
        <v>32</v>
      </c>
      <c r="N97" s="29"/>
      <c r="O97" s="29"/>
      <c r="P97" s="29"/>
      <c r="Q97" s="26" t="s">
        <v>34</v>
      </c>
      <c r="R97" s="30" t="s">
        <v>34</v>
      </c>
      <c r="S97" s="103" t="s">
        <v>37</v>
      </c>
      <c r="T97" s="105" t="s">
        <v>38</v>
      </c>
      <c r="U97" s="31" t="s">
        <v>6</v>
      </c>
      <c r="V97" s="29" t="s">
        <v>9</v>
      </c>
      <c r="W97" s="26" t="s">
        <v>10</v>
      </c>
      <c r="X97" s="14" t="s">
        <v>11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35</v>
      </c>
      <c r="R98" s="38" t="s">
        <v>36</v>
      </c>
      <c r="S98" s="104"/>
      <c r="T98" s="106"/>
      <c r="U98" s="32"/>
      <c r="V98" s="33"/>
      <c r="W98" s="34"/>
      <c r="X98" s="39" t="s">
        <v>39</v>
      </c>
      <c r="Y98" s="40" t="s">
        <v>40</v>
      </c>
      <c r="Z98" s="1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"/>
      <c r="B100" s="41" t="s">
        <v>43</v>
      </c>
      <c r="C100" s="44"/>
      <c r="D100" s="41" t="s">
        <v>48</v>
      </c>
      <c r="E100" s="44"/>
      <c r="F100" s="51" t="s">
        <v>77</v>
      </c>
      <c r="G100" s="43"/>
      <c r="H100" s="44"/>
      <c r="I100" s="45"/>
      <c r="J100" s="49" t="s">
        <v>47</v>
      </c>
      <c r="K100" s="50"/>
      <c r="L100" s="43"/>
      <c r="M100" s="71"/>
      <c r="N100" s="72"/>
      <c r="O100" s="73"/>
      <c r="P100" s="71"/>
      <c r="Q100" s="79"/>
      <c r="R100" s="80"/>
      <c r="S100" s="79"/>
      <c r="T100" s="81"/>
      <c r="U100" s="82">
        <f>+U105</f>
        <v>0</v>
      </c>
      <c r="V100" s="83">
        <f>+V105</f>
        <v>0</v>
      </c>
      <c r="W100" s="84">
        <f>+W105</f>
        <v>0</v>
      </c>
      <c r="X100" s="82"/>
      <c r="Y100" s="83"/>
      <c r="Z100" s="1"/>
    </row>
    <row r="101" spans="1:26" ht="23.25">
      <c r="A101" s="1"/>
      <c r="B101" s="41"/>
      <c r="C101" s="41"/>
      <c r="D101" s="41"/>
      <c r="E101" s="41"/>
      <c r="F101" s="42"/>
      <c r="G101" s="43"/>
      <c r="H101" s="44"/>
      <c r="I101" s="45"/>
      <c r="J101" s="49"/>
      <c r="K101" s="50"/>
      <c r="L101" s="43"/>
      <c r="M101" s="71"/>
      <c r="N101" s="72"/>
      <c r="O101" s="73"/>
      <c r="P101" s="71"/>
      <c r="Q101" s="79"/>
      <c r="R101" s="80"/>
      <c r="S101" s="79"/>
      <c r="T101" s="81"/>
      <c r="U101" s="82"/>
      <c r="V101" s="83"/>
      <c r="W101" s="84"/>
      <c r="X101" s="82"/>
      <c r="Y101" s="83"/>
      <c r="Z101" s="1"/>
    </row>
    <row r="102" spans="1:26" ht="23.25">
      <c r="A102" s="1"/>
      <c r="B102" s="44"/>
      <c r="C102" s="44"/>
      <c r="D102" s="44"/>
      <c r="E102" s="44"/>
      <c r="F102" s="42"/>
      <c r="G102" s="43"/>
      <c r="H102" s="41" t="s">
        <v>79</v>
      </c>
      <c r="I102" s="45"/>
      <c r="J102" s="49" t="s">
        <v>80</v>
      </c>
      <c r="K102" s="50"/>
      <c r="L102" s="43"/>
      <c r="M102" s="71"/>
      <c r="N102" s="72"/>
      <c r="O102" s="73"/>
      <c r="P102" s="71"/>
      <c r="Q102" s="79"/>
      <c r="R102" s="80"/>
      <c r="S102" s="79"/>
      <c r="T102" s="81"/>
      <c r="U102" s="82"/>
      <c r="V102" s="83"/>
      <c r="W102" s="84"/>
      <c r="X102" s="82"/>
      <c r="Y102" s="83"/>
      <c r="Z102" s="1"/>
    </row>
    <row r="103" spans="1:26" ht="23.25">
      <c r="A103" s="1"/>
      <c r="B103" s="44"/>
      <c r="C103" s="44"/>
      <c r="D103" s="44"/>
      <c r="E103" s="44"/>
      <c r="F103" s="42"/>
      <c r="G103" s="43"/>
      <c r="H103" s="44"/>
      <c r="I103" s="45"/>
      <c r="J103" s="49" t="s">
        <v>81</v>
      </c>
      <c r="K103" s="50"/>
      <c r="L103" s="43"/>
      <c r="M103" s="71"/>
      <c r="N103" s="72"/>
      <c r="O103" s="73"/>
      <c r="P103" s="71"/>
      <c r="Q103" s="79"/>
      <c r="R103" s="80"/>
      <c r="S103" s="79"/>
      <c r="T103" s="81"/>
      <c r="U103" s="82">
        <f>SUM(U104:U105)</f>
        <v>25904.4</v>
      </c>
      <c r="V103" s="83">
        <f>SUM(V104:V105)</f>
        <v>21710.2</v>
      </c>
      <c r="W103" s="84">
        <f>SUM(W104:W105)</f>
        <v>21710.2</v>
      </c>
      <c r="X103" s="82">
        <f>(+W103/+U103)*100</f>
        <v>83.80892821296769</v>
      </c>
      <c r="Y103" s="83">
        <f>(+W103/+V103)*100</f>
        <v>100</v>
      </c>
      <c r="Z103" s="1"/>
    </row>
    <row r="104" spans="1:26" ht="23.25">
      <c r="A104" s="1"/>
      <c r="B104" s="44"/>
      <c r="C104" s="44"/>
      <c r="D104" s="44"/>
      <c r="E104" s="44"/>
      <c r="F104" s="51"/>
      <c r="G104" s="43"/>
      <c r="H104" s="44"/>
      <c r="I104" s="45"/>
      <c r="J104" s="49" t="s">
        <v>46</v>
      </c>
      <c r="K104" s="50"/>
      <c r="L104" s="43"/>
      <c r="M104" s="71"/>
      <c r="N104" s="72"/>
      <c r="O104" s="73"/>
      <c r="P104" s="71"/>
      <c r="Q104" s="79"/>
      <c r="R104" s="80"/>
      <c r="S104" s="79"/>
      <c r="T104" s="81"/>
      <c r="U104" s="82">
        <v>25904.4</v>
      </c>
      <c r="V104" s="83">
        <v>21710.2</v>
      </c>
      <c r="W104" s="84">
        <v>21710.2</v>
      </c>
      <c r="X104" s="82">
        <f>(+W104/+U104)*100</f>
        <v>83.80892821296769</v>
      </c>
      <c r="Y104" s="83">
        <f>(+W104/+V104)*100</f>
        <v>100</v>
      </c>
      <c r="Z104" s="1"/>
    </row>
    <row r="105" spans="1:26" ht="23.25">
      <c r="A105" s="1"/>
      <c r="B105" s="44"/>
      <c r="C105" s="44"/>
      <c r="D105" s="44"/>
      <c r="E105" s="44"/>
      <c r="F105" s="42"/>
      <c r="G105" s="43"/>
      <c r="H105" s="44"/>
      <c r="I105" s="45"/>
      <c r="J105" s="49" t="s">
        <v>47</v>
      </c>
      <c r="K105" s="50"/>
      <c r="L105" s="43"/>
      <c r="M105" s="71"/>
      <c r="N105" s="72"/>
      <c r="O105" s="73"/>
      <c r="P105" s="71"/>
      <c r="Q105" s="79"/>
      <c r="R105" s="80"/>
      <c r="S105" s="79"/>
      <c r="T105" s="81"/>
      <c r="U105" s="82"/>
      <c r="V105" s="83"/>
      <c r="W105" s="84"/>
      <c r="X105" s="82"/>
      <c r="Y105" s="83"/>
      <c r="Z105" s="1"/>
    </row>
    <row r="106" spans="1:26" ht="23.25">
      <c r="A106" s="1"/>
      <c r="B106" s="44"/>
      <c r="C106" s="44"/>
      <c r="D106" s="44"/>
      <c r="E106" s="44"/>
      <c r="F106" s="42"/>
      <c r="G106" s="43"/>
      <c r="H106" s="41"/>
      <c r="I106" s="45"/>
      <c r="J106" s="49"/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/>
      <c r="V106" s="83"/>
      <c r="W106" s="84"/>
      <c r="X106" s="82"/>
      <c r="Y106" s="83"/>
      <c r="Z106" s="1"/>
    </row>
    <row r="107" spans="1:26" ht="23.25">
      <c r="A107" s="1"/>
      <c r="B107" s="44"/>
      <c r="C107" s="44"/>
      <c r="D107" s="44"/>
      <c r="E107" s="44"/>
      <c r="F107" s="51" t="s">
        <v>82</v>
      </c>
      <c r="G107" s="43"/>
      <c r="H107" s="44"/>
      <c r="I107" s="45"/>
      <c r="J107" s="49" t="s">
        <v>83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/>
      <c r="V107" s="83"/>
      <c r="W107" s="84"/>
      <c r="X107" s="82"/>
      <c r="Y107" s="83"/>
      <c r="Z107" s="1"/>
    </row>
    <row r="108" spans="1:26" ht="23.25">
      <c r="A108" s="1"/>
      <c r="B108" s="44"/>
      <c r="C108" s="44"/>
      <c r="D108" s="44"/>
      <c r="E108" s="44"/>
      <c r="F108" s="42"/>
      <c r="G108" s="43"/>
      <c r="H108" s="44"/>
      <c r="I108" s="45"/>
      <c r="J108" s="49" t="s">
        <v>84</v>
      </c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>
        <f>SUM(U109:U110)</f>
        <v>999722.6</v>
      </c>
      <c r="V108" s="83">
        <f>SUM(V109:V110)</f>
        <v>1146551.2999999998</v>
      </c>
      <c r="W108" s="84">
        <f>SUM(W109:W110)</f>
        <v>1146240.4</v>
      </c>
      <c r="X108" s="82">
        <f>(+W108/+U108)*100</f>
        <v>114.65584553155044</v>
      </c>
      <c r="Y108" s="83">
        <f>(+W108/+V108)*100</f>
        <v>99.97288389974352</v>
      </c>
      <c r="Z108" s="1"/>
    </row>
    <row r="109" spans="1:26" ht="23.25">
      <c r="A109" s="1"/>
      <c r="B109" s="44"/>
      <c r="C109" s="44"/>
      <c r="D109" s="44"/>
      <c r="E109" s="44"/>
      <c r="F109" s="42"/>
      <c r="G109" s="43"/>
      <c r="H109" s="44"/>
      <c r="I109" s="45"/>
      <c r="J109" s="49" t="s">
        <v>46</v>
      </c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>
        <f aca="true" t="shared" si="5" ref="U109:W110">+U113+U122+U132</f>
        <v>975091.4</v>
      </c>
      <c r="V109" s="83">
        <f t="shared" si="5"/>
        <v>1126631.2999999998</v>
      </c>
      <c r="W109" s="84">
        <f t="shared" si="5"/>
        <v>1126320.4</v>
      </c>
      <c r="X109" s="82">
        <f>(+W109/+U109)*100</f>
        <v>115.50921277738682</v>
      </c>
      <c r="Y109" s="83">
        <f>(+W109/+V109)*100</f>
        <v>99.97240445920508</v>
      </c>
      <c r="Z109" s="1"/>
    </row>
    <row r="110" spans="1:26" ht="23.25">
      <c r="A110" s="1"/>
      <c r="B110" s="44"/>
      <c r="C110" s="44"/>
      <c r="D110" s="44"/>
      <c r="E110" s="44"/>
      <c r="F110" s="42"/>
      <c r="G110" s="43"/>
      <c r="H110" s="44"/>
      <c r="I110" s="45"/>
      <c r="J110" s="49" t="s">
        <v>47</v>
      </c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>
        <f t="shared" si="5"/>
        <v>24631.2</v>
      </c>
      <c r="V110" s="83">
        <f t="shared" si="5"/>
        <v>19920</v>
      </c>
      <c r="W110" s="84">
        <f t="shared" si="5"/>
        <v>19920</v>
      </c>
      <c r="X110" s="82">
        <f>(+W110/+U110)*100</f>
        <v>80.87303907239598</v>
      </c>
      <c r="Y110" s="83">
        <f>(+W110/+V110)*100</f>
        <v>100</v>
      </c>
      <c r="Z110" s="1"/>
    </row>
    <row r="111" spans="1:26" ht="23.25">
      <c r="A111" s="1"/>
      <c r="B111" s="44"/>
      <c r="C111" s="44"/>
      <c r="D111" s="44"/>
      <c r="E111" s="44"/>
      <c r="F111" s="42"/>
      <c r="G111" s="43"/>
      <c r="H111" s="44"/>
      <c r="I111" s="45"/>
      <c r="J111" s="49"/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/>
      <c r="V111" s="83"/>
      <c r="W111" s="84"/>
      <c r="X111" s="82"/>
      <c r="Y111" s="83"/>
      <c r="Z111" s="1"/>
    </row>
    <row r="112" spans="1:26" ht="23.25">
      <c r="A112" s="1"/>
      <c r="B112" s="44"/>
      <c r="C112" s="44"/>
      <c r="D112" s="44"/>
      <c r="E112" s="44"/>
      <c r="F112" s="51"/>
      <c r="G112" s="102" t="s">
        <v>85</v>
      </c>
      <c r="H112" s="44"/>
      <c r="I112" s="45"/>
      <c r="J112" s="49" t="s">
        <v>86</v>
      </c>
      <c r="K112" s="50"/>
      <c r="L112" s="43"/>
      <c r="M112" s="71"/>
      <c r="N112" s="72"/>
      <c r="O112" s="73"/>
      <c r="P112" s="71"/>
      <c r="Q112" s="79"/>
      <c r="R112" s="80"/>
      <c r="S112" s="79"/>
      <c r="T112" s="81"/>
      <c r="U112" s="82">
        <f>SUM(U113:U114)</f>
        <v>483796.3</v>
      </c>
      <c r="V112" s="83">
        <f>SUM(V113:V114)</f>
        <v>456474</v>
      </c>
      <c r="W112" s="84">
        <f>SUM(W113:W114)</f>
        <v>456163.10000000003</v>
      </c>
      <c r="X112" s="82">
        <f>(+W112/+U112)*100</f>
        <v>94.28825726860666</v>
      </c>
      <c r="Y112" s="83">
        <f>(+W112/+V112)*100</f>
        <v>99.93189097297986</v>
      </c>
      <c r="Z112" s="1"/>
    </row>
    <row r="113" spans="1:26" ht="23.25">
      <c r="A113" s="1"/>
      <c r="B113" s="44"/>
      <c r="C113" s="44"/>
      <c r="D113" s="44"/>
      <c r="E113" s="44"/>
      <c r="F113" s="42"/>
      <c r="G113" s="43"/>
      <c r="H113" s="44"/>
      <c r="I113" s="45"/>
      <c r="J113" s="49" t="s">
        <v>46</v>
      </c>
      <c r="K113" s="50"/>
      <c r="L113" s="43"/>
      <c r="M113" s="71"/>
      <c r="N113" s="72"/>
      <c r="O113" s="73"/>
      <c r="P113" s="71"/>
      <c r="Q113" s="79"/>
      <c r="R113" s="80"/>
      <c r="S113" s="79"/>
      <c r="T113" s="81"/>
      <c r="U113" s="82">
        <f aca="true" t="shared" si="6" ref="U113:W114">+U118</f>
        <v>459165.1</v>
      </c>
      <c r="V113" s="83">
        <f t="shared" si="6"/>
        <v>436701.6</v>
      </c>
      <c r="W113" s="84">
        <f t="shared" si="6"/>
        <v>436390.7</v>
      </c>
      <c r="X113" s="82">
        <f>(+W113/+U113)*100</f>
        <v>95.04004115295349</v>
      </c>
      <c r="Y113" s="83">
        <f>(+W113/+V113)*100</f>
        <v>99.9288072221398</v>
      </c>
      <c r="Z113" s="1"/>
    </row>
    <row r="114" spans="1:26" ht="23.25">
      <c r="A114" s="1"/>
      <c r="B114" s="44"/>
      <c r="C114" s="44"/>
      <c r="D114" s="44"/>
      <c r="E114" s="44"/>
      <c r="F114" s="42"/>
      <c r="G114" s="43"/>
      <c r="H114" s="41"/>
      <c r="I114" s="45"/>
      <c r="J114" s="49" t="s">
        <v>47</v>
      </c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>
        <f t="shared" si="6"/>
        <v>24631.2</v>
      </c>
      <c r="V114" s="83">
        <f t="shared" si="6"/>
        <v>19772.4</v>
      </c>
      <c r="W114" s="84">
        <f t="shared" si="6"/>
        <v>19772.4</v>
      </c>
      <c r="X114" s="82">
        <f>(+W114/+U114)*100</f>
        <v>80.27379908408848</v>
      </c>
      <c r="Y114" s="83">
        <f>(+W114/+V114)*100</f>
        <v>100</v>
      </c>
      <c r="Z114" s="1"/>
    </row>
    <row r="115" spans="1:26" ht="23.25">
      <c r="A115" s="1"/>
      <c r="B115" s="44"/>
      <c r="C115" s="44"/>
      <c r="D115" s="44"/>
      <c r="E115" s="44"/>
      <c r="F115" s="42"/>
      <c r="G115" s="43"/>
      <c r="H115" s="41"/>
      <c r="I115" s="45"/>
      <c r="J115" s="49"/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/>
      <c r="V115" s="83"/>
      <c r="W115" s="84"/>
      <c r="X115" s="82"/>
      <c r="Y115" s="83"/>
      <c r="Z115" s="1"/>
    </row>
    <row r="116" spans="1:26" ht="23.25">
      <c r="A116" s="1"/>
      <c r="B116" s="44"/>
      <c r="C116" s="44"/>
      <c r="D116" s="44"/>
      <c r="E116" s="44"/>
      <c r="F116" s="42"/>
      <c r="G116" s="43"/>
      <c r="H116" s="41" t="s">
        <v>87</v>
      </c>
      <c r="I116" s="45"/>
      <c r="J116" s="49" t="s">
        <v>88</v>
      </c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/>
      <c r="V116" s="83"/>
      <c r="W116" s="84"/>
      <c r="X116" s="82"/>
      <c r="Y116" s="83"/>
      <c r="Z116" s="1"/>
    </row>
    <row r="117" spans="1:26" ht="23.25">
      <c r="A117" s="1"/>
      <c r="B117" s="44"/>
      <c r="C117" s="44"/>
      <c r="D117" s="44"/>
      <c r="E117" s="44"/>
      <c r="F117" s="42"/>
      <c r="G117" s="43"/>
      <c r="H117" s="44"/>
      <c r="I117" s="45"/>
      <c r="J117" s="49" t="s">
        <v>89</v>
      </c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>
        <f>SUM(U118:U119)</f>
        <v>483796.3</v>
      </c>
      <c r="V117" s="83">
        <f>SUM(V118:V119)</f>
        <v>456474</v>
      </c>
      <c r="W117" s="84">
        <f>SUM(W118:W119)</f>
        <v>456163.10000000003</v>
      </c>
      <c r="X117" s="82">
        <f>(+W117/+U117)*100</f>
        <v>94.28825726860666</v>
      </c>
      <c r="Y117" s="83">
        <f>(+W117/+V117)*100</f>
        <v>99.93189097297986</v>
      </c>
      <c r="Z117" s="1"/>
    </row>
    <row r="118" spans="1:26" ht="23.25">
      <c r="A118" s="1"/>
      <c r="B118" s="44"/>
      <c r="C118" s="44"/>
      <c r="D118" s="44"/>
      <c r="E118" s="44"/>
      <c r="F118" s="42"/>
      <c r="G118" s="43"/>
      <c r="H118" s="44"/>
      <c r="I118" s="45"/>
      <c r="J118" s="49" t="s">
        <v>46</v>
      </c>
      <c r="K118" s="50"/>
      <c r="L118" s="43"/>
      <c r="M118" s="71"/>
      <c r="N118" s="72"/>
      <c r="O118" s="73"/>
      <c r="P118" s="71"/>
      <c r="Q118" s="79"/>
      <c r="R118" s="80"/>
      <c r="S118" s="79"/>
      <c r="T118" s="81"/>
      <c r="U118" s="82">
        <v>459165.1</v>
      </c>
      <c r="V118" s="83">
        <v>436701.6</v>
      </c>
      <c r="W118" s="84">
        <v>436390.7</v>
      </c>
      <c r="X118" s="82">
        <f>(+W118/+U118)*100</f>
        <v>95.04004115295349</v>
      </c>
      <c r="Y118" s="83">
        <f>(+W118/+V118)*100</f>
        <v>99.9288072221398</v>
      </c>
      <c r="Z118" s="1"/>
    </row>
    <row r="119" spans="1:26" ht="23.25">
      <c r="A119" s="1"/>
      <c r="B119" s="44"/>
      <c r="C119" s="44"/>
      <c r="D119" s="44"/>
      <c r="E119" s="44"/>
      <c r="F119" s="42"/>
      <c r="G119" s="43"/>
      <c r="H119" s="44"/>
      <c r="I119" s="45"/>
      <c r="J119" s="49" t="s">
        <v>47</v>
      </c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>
        <v>24631.2</v>
      </c>
      <c r="V119" s="83">
        <v>19772.4</v>
      </c>
      <c r="W119" s="84">
        <v>19772.4</v>
      </c>
      <c r="X119" s="82">
        <f>(+W119/+U119)*100</f>
        <v>80.27379908408848</v>
      </c>
      <c r="Y119" s="83">
        <f>(+W119/+V119)*100</f>
        <v>100</v>
      </c>
      <c r="Z119" s="1"/>
    </row>
    <row r="120" spans="1:26" ht="23.25">
      <c r="A120" s="1"/>
      <c r="B120" s="44"/>
      <c r="C120" s="44"/>
      <c r="D120" s="44"/>
      <c r="E120" s="44"/>
      <c r="F120" s="42"/>
      <c r="G120" s="43"/>
      <c r="H120" s="44"/>
      <c r="I120" s="45"/>
      <c r="J120" s="49"/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/>
      <c r="V120" s="83"/>
      <c r="W120" s="84"/>
      <c r="X120" s="82"/>
      <c r="Y120" s="83"/>
      <c r="Z120" s="1"/>
    </row>
    <row r="121" spans="1:26" ht="23.25">
      <c r="A121" s="1"/>
      <c r="B121" s="44"/>
      <c r="C121" s="44"/>
      <c r="D121" s="44"/>
      <c r="E121" s="44"/>
      <c r="F121" s="42"/>
      <c r="G121" s="102" t="s">
        <v>90</v>
      </c>
      <c r="H121" s="44"/>
      <c r="I121" s="45"/>
      <c r="J121" s="49" t="s">
        <v>91</v>
      </c>
      <c r="K121" s="50"/>
      <c r="L121" s="43"/>
      <c r="M121" s="71"/>
      <c r="N121" s="72"/>
      <c r="O121" s="73"/>
      <c r="P121" s="71"/>
      <c r="Q121" s="79"/>
      <c r="R121" s="80"/>
      <c r="S121" s="79"/>
      <c r="T121" s="81"/>
      <c r="U121" s="82">
        <f>SUM(U122:U123)</f>
        <v>75719.8</v>
      </c>
      <c r="V121" s="83">
        <f>SUM(V122:V123)</f>
        <v>40832.1</v>
      </c>
      <c r="W121" s="84">
        <f>SUM(W122:W123)</f>
        <v>40832.1</v>
      </c>
      <c r="X121" s="82">
        <f>(+W121/+U121)*100</f>
        <v>53.925261292290784</v>
      </c>
      <c r="Y121" s="83">
        <f>(+W121/+V121)*100</f>
        <v>100</v>
      </c>
      <c r="Z121" s="1"/>
    </row>
    <row r="122" spans="1:26" ht="23.25">
      <c r="A122" s="1"/>
      <c r="B122" s="44"/>
      <c r="C122" s="44"/>
      <c r="D122" s="44"/>
      <c r="E122" s="44"/>
      <c r="F122" s="42"/>
      <c r="G122" s="43"/>
      <c r="H122" s="44"/>
      <c r="I122" s="45"/>
      <c r="J122" s="49" t="s">
        <v>46</v>
      </c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>
        <v>75719.8</v>
      </c>
      <c r="V122" s="83">
        <v>40827</v>
      </c>
      <c r="W122" s="84">
        <v>40827</v>
      </c>
      <c r="X122" s="82">
        <f>(+W122/+U122)*100</f>
        <v>53.91852593377161</v>
      </c>
      <c r="Y122" s="83">
        <f>(+W122/+V122)*100</f>
        <v>100</v>
      </c>
      <c r="Z122" s="1"/>
    </row>
    <row r="123" spans="1:26" ht="23.25">
      <c r="A123" s="1"/>
      <c r="B123" s="44"/>
      <c r="C123" s="44"/>
      <c r="D123" s="44"/>
      <c r="E123" s="44"/>
      <c r="F123" s="42"/>
      <c r="G123" s="43"/>
      <c r="H123" s="44"/>
      <c r="I123" s="45"/>
      <c r="J123" s="49" t="s">
        <v>47</v>
      </c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/>
      <c r="V123" s="83">
        <v>5.1</v>
      </c>
      <c r="W123" s="84">
        <v>5.1</v>
      </c>
      <c r="X123" s="82"/>
      <c r="Y123" s="83">
        <f>(+W123/+V123)*100</f>
        <v>100</v>
      </c>
      <c r="Z123" s="1"/>
    </row>
    <row r="124" spans="1:26" ht="23.25">
      <c r="A124" s="1"/>
      <c r="B124" s="44"/>
      <c r="C124" s="44"/>
      <c r="D124" s="44"/>
      <c r="E124" s="44"/>
      <c r="F124" s="42"/>
      <c r="G124" s="43"/>
      <c r="H124" s="41"/>
      <c r="I124" s="45"/>
      <c r="J124" s="49"/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/>
      <c r="V124" s="83"/>
      <c r="W124" s="84"/>
      <c r="X124" s="82"/>
      <c r="Y124" s="83"/>
      <c r="Z124" s="1"/>
    </row>
    <row r="125" spans="1:26" ht="23.25">
      <c r="A125" s="1"/>
      <c r="B125" s="44"/>
      <c r="C125" s="44"/>
      <c r="D125" s="44"/>
      <c r="E125" s="44"/>
      <c r="F125" s="42"/>
      <c r="G125" s="43"/>
      <c r="H125" s="41" t="s">
        <v>87</v>
      </c>
      <c r="I125" s="45"/>
      <c r="J125" s="49" t="s">
        <v>88</v>
      </c>
      <c r="K125" s="50"/>
      <c r="L125" s="43"/>
      <c r="M125" s="71"/>
      <c r="N125" s="72"/>
      <c r="O125" s="73"/>
      <c r="P125" s="71"/>
      <c r="Q125" s="79"/>
      <c r="R125" s="80"/>
      <c r="S125" s="79"/>
      <c r="T125" s="81"/>
      <c r="U125" s="82"/>
      <c r="V125" s="83"/>
      <c r="W125" s="84"/>
      <c r="X125" s="82"/>
      <c r="Y125" s="83"/>
      <c r="Z125" s="1"/>
    </row>
    <row r="126" spans="1:26" ht="23.25">
      <c r="A126" s="1"/>
      <c r="B126" s="44"/>
      <c r="C126" s="44"/>
      <c r="D126" s="44"/>
      <c r="E126" s="44"/>
      <c r="F126" s="42"/>
      <c r="G126" s="43"/>
      <c r="H126" s="41"/>
      <c r="I126" s="45"/>
      <c r="J126" s="49" t="s">
        <v>89</v>
      </c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82">
        <f>SUM(U127:U128)</f>
        <v>75719.8</v>
      </c>
      <c r="V126" s="83">
        <f>SUM(V127:V128)</f>
        <v>40832.1</v>
      </c>
      <c r="W126" s="84">
        <f>SUM(W127:W128)</f>
        <v>40832.1</v>
      </c>
      <c r="X126" s="82">
        <f>(+W126/+U126)*100</f>
        <v>53.925261292290784</v>
      </c>
      <c r="Y126" s="83">
        <f>(+W126/+V126)*100</f>
        <v>100</v>
      </c>
      <c r="Z126" s="1"/>
    </row>
    <row r="127" spans="1:26" ht="23.25">
      <c r="A127" s="1"/>
      <c r="B127" s="44"/>
      <c r="C127" s="44"/>
      <c r="D127" s="44"/>
      <c r="E127" s="44"/>
      <c r="F127" s="42"/>
      <c r="G127" s="43"/>
      <c r="H127" s="44"/>
      <c r="I127" s="45"/>
      <c r="J127" s="49" t="s">
        <v>46</v>
      </c>
      <c r="K127" s="50"/>
      <c r="L127" s="43"/>
      <c r="M127" s="71"/>
      <c r="N127" s="72"/>
      <c r="O127" s="73"/>
      <c r="P127" s="71"/>
      <c r="Q127" s="79"/>
      <c r="R127" s="80"/>
      <c r="S127" s="79"/>
      <c r="T127" s="81"/>
      <c r="U127" s="82">
        <v>75719.8</v>
      </c>
      <c r="V127" s="83">
        <v>40827</v>
      </c>
      <c r="W127" s="84">
        <v>40827</v>
      </c>
      <c r="X127" s="82">
        <f>(+W127/+U127)*100</f>
        <v>53.91852593377161</v>
      </c>
      <c r="Y127" s="83">
        <f>(+W127/+V127)*100</f>
        <v>100</v>
      </c>
      <c r="Z127" s="1"/>
    </row>
    <row r="128" spans="1:26" ht="23.25">
      <c r="A128" s="1"/>
      <c r="B128" s="44"/>
      <c r="C128" s="44"/>
      <c r="D128" s="44"/>
      <c r="E128" s="44"/>
      <c r="F128" s="42"/>
      <c r="G128" s="43"/>
      <c r="H128" s="41"/>
      <c r="I128" s="45"/>
      <c r="J128" s="49" t="s">
        <v>47</v>
      </c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82"/>
      <c r="V128" s="83">
        <v>5.1</v>
      </c>
      <c r="W128" s="84">
        <v>5.1</v>
      </c>
      <c r="X128" s="82"/>
      <c r="Y128" s="83">
        <f>(+W128/+V128)*100</f>
        <v>100</v>
      </c>
      <c r="Z128" s="1"/>
    </row>
    <row r="129" spans="1:26" ht="23.25">
      <c r="A129" s="1"/>
      <c r="B129" s="44"/>
      <c r="C129" s="44"/>
      <c r="D129" s="44"/>
      <c r="E129" s="44"/>
      <c r="F129" s="42"/>
      <c r="G129" s="43"/>
      <c r="H129" s="44"/>
      <c r="I129" s="45"/>
      <c r="J129" s="49"/>
      <c r="K129" s="50"/>
      <c r="L129" s="43"/>
      <c r="M129" s="71"/>
      <c r="N129" s="72"/>
      <c r="O129" s="73"/>
      <c r="P129" s="71"/>
      <c r="Q129" s="79"/>
      <c r="R129" s="80"/>
      <c r="S129" s="79"/>
      <c r="T129" s="81"/>
      <c r="U129" s="82"/>
      <c r="V129" s="83"/>
      <c r="W129" s="84"/>
      <c r="X129" s="82"/>
      <c r="Y129" s="83"/>
      <c r="Z129" s="1"/>
    </row>
    <row r="130" spans="1:26" ht="23.25">
      <c r="A130" s="1"/>
      <c r="B130" s="44"/>
      <c r="C130" s="44"/>
      <c r="D130" s="44"/>
      <c r="E130" s="44"/>
      <c r="F130" s="42"/>
      <c r="G130" s="102" t="s">
        <v>92</v>
      </c>
      <c r="H130" s="44"/>
      <c r="I130" s="45"/>
      <c r="J130" s="49" t="s">
        <v>93</v>
      </c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/>
      <c r="V130" s="83"/>
      <c r="W130" s="84"/>
      <c r="X130" s="82"/>
      <c r="Y130" s="83"/>
      <c r="Z130" s="1"/>
    </row>
    <row r="131" spans="1:26" ht="23.25">
      <c r="A131" s="1"/>
      <c r="B131" s="44"/>
      <c r="C131" s="44"/>
      <c r="D131" s="44"/>
      <c r="E131" s="44"/>
      <c r="F131" s="51"/>
      <c r="G131" s="43"/>
      <c r="H131" s="44"/>
      <c r="I131" s="45"/>
      <c r="J131" s="49" t="s">
        <v>94</v>
      </c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>
        <f>SUM(U132:U133)</f>
        <v>440206.5</v>
      </c>
      <c r="V131" s="83">
        <f>SUM(V132:V133)</f>
        <v>649245.2</v>
      </c>
      <c r="W131" s="84">
        <f>SUM(W132:W133)</f>
        <v>649245.2</v>
      </c>
      <c r="X131" s="82">
        <f>(+W131/+U131)*100</f>
        <v>147.48650917239976</v>
      </c>
      <c r="Y131" s="83">
        <f>(+W131/+V131)*100</f>
        <v>100</v>
      </c>
      <c r="Z131" s="1"/>
    </row>
    <row r="132" spans="1:26" ht="23.25">
      <c r="A132" s="1"/>
      <c r="B132" s="44"/>
      <c r="C132" s="44"/>
      <c r="D132" s="44"/>
      <c r="E132" s="44"/>
      <c r="F132" s="42"/>
      <c r="G132" s="43"/>
      <c r="H132" s="44"/>
      <c r="I132" s="45"/>
      <c r="J132" s="49" t="s">
        <v>46</v>
      </c>
      <c r="K132" s="50"/>
      <c r="L132" s="43"/>
      <c r="M132" s="71"/>
      <c r="N132" s="72"/>
      <c r="O132" s="73"/>
      <c r="P132" s="71"/>
      <c r="Q132" s="79"/>
      <c r="R132" s="80"/>
      <c r="S132" s="79"/>
      <c r="T132" s="81"/>
      <c r="U132" s="82">
        <f aca="true" t="shared" si="7" ref="U132:W133">+U147+U150+U153</f>
        <v>440206.5</v>
      </c>
      <c r="V132" s="83">
        <f t="shared" si="7"/>
        <v>649102.7</v>
      </c>
      <c r="W132" s="84">
        <f t="shared" si="7"/>
        <v>649102.7</v>
      </c>
      <c r="X132" s="82">
        <f>(+W132/+U132)*100</f>
        <v>147.45413800114264</v>
      </c>
      <c r="Y132" s="83">
        <f>(+W132/+V132)*100</f>
        <v>100</v>
      </c>
      <c r="Z132" s="1"/>
    </row>
    <row r="133" spans="1:26" ht="23.25">
      <c r="A133" s="1"/>
      <c r="B133" s="44"/>
      <c r="C133" s="44"/>
      <c r="D133" s="44"/>
      <c r="E133" s="44"/>
      <c r="F133" s="51"/>
      <c r="G133" s="43"/>
      <c r="H133" s="44"/>
      <c r="I133" s="45"/>
      <c r="J133" s="49" t="s">
        <v>47</v>
      </c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>
        <f t="shared" si="7"/>
        <v>0</v>
      </c>
      <c r="V133" s="83">
        <f t="shared" si="7"/>
        <v>142.5</v>
      </c>
      <c r="W133" s="84">
        <f t="shared" si="7"/>
        <v>142.5</v>
      </c>
      <c r="X133" s="82"/>
      <c r="Y133" s="83">
        <f>(+W133/+V133)*100</f>
        <v>100</v>
      </c>
      <c r="Z133" s="1"/>
    </row>
    <row r="134" spans="1:26" ht="23.25">
      <c r="A134" s="1"/>
      <c r="B134" s="44"/>
      <c r="C134" s="44"/>
      <c r="D134" s="44"/>
      <c r="E134" s="44"/>
      <c r="F134" s="51"/>
      <c r="G134" s="43"/>
      <c r="H134" s="44"/>
      <c r="I134" s="45"/>
      <c r="J134" s="49"/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/>
      <c r="V134" s="83"/>
      <c r="W134" s="84"/>
      <c r="X134" s="82"/>
      <c r="Y134" s="83"/>
      <c r="Z134" s="1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9"/>
      <c r="U137" s="59"/>
      <c r="V137" s="59"/>
      <c r="W137" s="60"/>
      <c r="X137" s="59"/>
      <c r="Y137" s="60" t="s">
        <v>106</v>
      </c>
      <c r="Z137" s="1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30</v>
      </c>
      <c r="M138" s="12"/>
      <c r="N138" s="12"/>
      <c r="O138" s="12"/>
      <c r="P138" s="12"/>
      <c r="Q138" s="12"/>
      <c r="R138" s="12"/>
      <c r="S138" s="8"/>
      <c r="T138" s="8"/>
      <c r="U138" s="13"/>
      <c r="V138" s="8"/>
      <c r="W138" s="8"/>
      <c r="X138" s="8"/>
      <c r="Y138" s="9"/>
      <c r="Z138" s="1"/>
    </row>
    <row r="139" spans="1:26" ht="23.25">
      <c r="A139" s="1"/>
      <c r="B139" s="14" t="s">
        <v>28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67"/>
      <c r="N139" s="63" t="s">
        <v>33</v>
      </c>
      <c r="O139" s="63"/>
      <c r="P139" s="63"/>
      <c r="Q139" s="63"/>
      <c r="R139" s="64"/>
      <c r="S139" s="8" t="s">
        <v>21</v>
      </c>
      <c r="T139" s="8"/>
      <c r="U139" s="14" t="s">
        <v>2</v>
      </c>
      <c r="V139" s="15"/>
      <c r="W139" s="15"/>
      <c r="X139" s="15"/>
      <c r="Y139" s="16"/>
      <c r="Z139" s="1"/>
    </row>
    <row r="140" spans="1:26" ht="23.25">
      <c r="A140" s="1"/>
      <c r="B140" s="20" t="s">
        <v>29</v>
      </c>
      <c r="C140" s="21"/>
      <c r="D140" s="21"/>
      <c r="E140" s="21"/>
      <c r="F140" s="21"/>
      <c r="G140" s="21"/>
      <c r="H140" s="62"/>
      <c r="I140" s="1"/>
      <c r="J140" s="2" t="s">
        <v>4</v>
      </c>
      <c r="K140" s="18"/>
      <c r="L140" s="23" t="s">
        <v>22</v>
      </c>
      <c r="M140" s="23" t="s">
        <v>31</v>
      </c>
      <c r="N140" s="65"/>
      <c r="O140" s="17"/>
      <c r="P140" s="66"/>
      <c r="Q140" s="23" t="s">
        <v>3</v>
      </c>
      <c r="R140" s="16"/>
      <c r="S140" s="15" t="s">
        <v>23</v>
      </c>
      <c r="T140" s="15"/>
      <c r="U140" s="20" t="s">
        <v>20</v>
      </c>
      <c r="V140" s="21"/>
      <c r="W140" s="21"/>
      <c r="X140" s="21"/>
      <c r="Y140" s="22"/>
      <c r="Z140" s="1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24</v>
      </c>
      <c r="M141" s="31" t="s">
        <v>24</v>
      </c>
      <c r="N141" s="29" t="s">
        <v>6</v>
      </c>
      <c r="O141" s="68" t="s">
        <v>7</v>
      </c>
      <c r="P141" s="29" t="s">
        <v>8</v>
      </c>
      <c r="Q141" s="20" t="s">
        <v>41</v>
      </c>
      <c r="R141" s="22"/>
      <c r="S141" s="27" t="s">
        <v>25</v>
      </c>
      <c r="T141" s="15"/>
      <c r="U141" s="24"/>
      <c r="V141" s="25"/>
      <c r="W141" s="1"/>
      <c r="X141" s="14" t="s">
        <v>3</v>
      </c>
      <c r="Y141" s="16"/>
      <c r="Z141" s="1"/>
    </row>
    <row r="142" spans="1:26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8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26</v>
      </c>
      <c r="M142" s="29" t="s">
        <v>32</v>
      </c>
      <c r="N142" s="29"/>
      <c r="O142" s="29"/>
      <c r="P142" s="29"/>
      <c r="Q142" s="26" t="s">
        <v>34</v>
      </c>
      <c r="R142" s="30" t="s">
        <v>34</v>
      </c>
      <c r="S142" s="103" t="s">
        <v>37</v>
      </c>
      <c r="T142" s="105" t="s">
        <v>38</v>
      </c>
      <c r="U142" s="31" t="s">
        <v>6</v>
      </c>
      <c r="V142" s="29" t="s">
        <v>9</v>
      </c>
      <c r="W142" s="26" t="s">
        <v>10</v>
      </c>
      <c r="X142" s="14" t="s">
        <v>11</v>
      </c>
      <c r="Y142" s="16"/>
      <c r="Z142" s="1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37"/>
      <c r="N143" s="37"/>
      <c r="O143" s="37"/>
      <c r="P143" s="37"/>
      <c r="Q143" s="36" t="s">
        <v>35</v>
      </c>
      <c r="R143" s="38" t="s">
        <v>36</v>
      </c>
      <c r="S143" s="104"/>
      <c r="T143" s="106"/>
      <c r="U143" s="32"/>
      <c r="V143" s="33"/>
      <c r="W143" s="34"/>
      <c r="X143" s="39" t="s">
        <v>39</v>
      </c>
      <c r="Y143" s="40" t="s">
        <v>40</v>
      </c>
      <c r="Z143" s="1"/>
    </row>
    <row r="144" spans="1:26" ht="23.25">
      <c r="A144" s="1"/>
      <c r="B144" s="41"/>
      <c r="C144" s="41"/>
      <c r="D144" s="41"/>
      <c r="E144" s="41"/>
      <c r="F144" s="42"/>
      <c r="G144" s="43"/>
      <c r="H144" s="44"/>
      <c r="I144" s="45"/>
      <c r="J144" s="46"/>
      <c r="K144" s="47"/>
      <c r="L144" s="48"/>
      <c r="M144" s="71"/>
      <c r="N144" s="71"/>
      <c r="O144" s="71"/>
      <c r="P144" s="71"/>
      <c r="Q144" s="79"/>
      <c r="R144" s="80"/>
      <c r="S144" s="79"/>
      <c r="T144" s="81"/>
      <c r="U144" s="82"/>
      <c r="V144" s="82"/>
      <c r="W144" s="82"/>
      <c r="X144" s="82"/>
      <c r="Y144" s="83"/>
      <c r="Z144" s="1"/>
    </row>
    <row r="145" spans="1:26" ht="23.25">
      <c r="A145" s="1"/>
      <c r="B145" s="44" t="s">
        <v>43</v>
      </c>
      <c r="C145" s="44"/>
      <c r="D145" s="41" t="s">
        <v>48</v>
      </c>
      <c r="E145" s="44"/>
      <c r="F145" s="51" t="s">
        <v>82</v>
      </c>
      <c r="G145" s="102" t="s">
        <v>92</v>
      </c>
      <c r="H145" s="41" t="s">
        <v>87</v>
      </c>
      <c r="I145" s="45"/>
      <c r="J145" s="49" t="s">
        <v>88</v>
      </c>
      <c r="K145" s="50"/>
      <c r="L145" s="43"/>
      <c r="M145" s="71"/>
      <c r="N145" s="72"/>
      <c r="O145" s="73"/>
      <c r="P145" s="71"/>
      <c r="Q145" s="79"/>
      <c r="R145" s="80"/>
      <c r="S145" s="79"/>
      <c r="T145" s="81"/>
      <c r="U145" s="82"/>
      <c r="V145" s="83"/>
      <c r="W145" s="84"/>
      <c r="X145" s="82"/>
      <c r="Y145" s="83"/>
      <c r="Z145" s="1"/>
    </row>
    <row r="146" spans="1:26" ht="23.25">
      <c r="A146" s="1"/>
      <c r="B146" s="41"/>
      <c r="C146" s="41"/>
      <c r="D146" s="41"/>
      <c r="E146" s="41"/>
      <c r="F146" s="42"/>
      <c r="G146" s="43"/>
      <c r="H146" s="44"/>
      <c r="I146" s="45"/>
      <c r="J146" s="49" t="s">
        <v>89</v>
      </c>
      <c r="K146" s="50"/>
      <c r="L146" s="43"/>
      <c r="M146" s="71"/>
      <c r="N146" s="72"/>
      <c r="O146" s="73"/>
      <c r="P146" s="71"/>
      <c r="Q146" s="79"/>
      <c r="R146" s="80"/>
      <c r="S146" s="79"/>
      <c r="T146" s="81"/>
      <c r="U146" s="82">
        <f>SUM(U147:U148)</f>
        <v>51668.6</v>
      </c>
      <c r="V146" s="83">
        <f>SUM(V147:V148)</f>
        <v>245807.5</v>
      </c>
      <c r="W146" s="84">
        <f>SUM(W147:W148)</f>
        <v>245807.5</v>
      </c>
      <c r="X146" s="82">
        <f aca="true" t="shared" si="8" ref="X146:X153">(+W146/+U146)*100</f>
        <v>475.7386497795567</v>
      </c>
      <c r="Y146" s="83">
        <f aca="true" t="shared" si="9" ref="Y146:Y154">(+W146/+V146)*100</f>
        <v>100</v>
      </c>
      <c r="Z146" s="1"/>
    </row>
    <row r="147" spans="1:26" ht="23.25">
      <c r="A147" s="1"/>
      <c r="B147" s="44"/>
      <c r="C147" s="44"/>
      <c r="D147" s="44"/>
      <c r="E147" s="44"/>
      <c r="F147" s="42"/>
      <c r="G147" s="43"/>
      <c r="H147" s="44"/>
      <c r="I147" s="45"/>
      <c r="J147" s="49" t="s">
        <v>46</v>
      </c>
      <c r="K147" s="50"/>
      <c r="L147" s="43"/>
      <c r="M147" s="71"/>
      <c r="N147" s="72"/>
      <c r="O147" s="73"/>
      <c r="P147" s="71"/>
      <c r="Q147" s="79"/>
      <c r="R147" s="80"/>
      <c r="S147" s="79"/>
      <c r="T147" s="81"/>
      <c r="U147" s="82">
        <v>51668.6</v>
      </c>
      <c r="V147" s="83">
        <v>245682.5</v>
      </c>
      <c r="W147" s="84">
        <v>245682.5</v>
      </c>
      <c r="X147" s="82">
        <f t="shared" si="8"/>
        <v>475.4967233484167</v>
      </c>
      <c r="Y147" s="83">
        <f t="shared" si="9"/>
        <v>100</v>
      </c>
      <c r="Z147" s="1"/>
    </row>
    <row r="148" spans="1:26" ht="23.25">
      <c r="A148" s="1"/>
      <c r="B148" s="44"/>
      <c r="C148" s="44"/>
      <c r="D148" s="44"/>
      <c r="E148" s="44"/>
      <c r="F148" s="42"/>
      <c r="G148" s="43"/>
      <c r="H148" s="44"/>
      <c r="I148" s="45"/>
      <c r="J148" s="49" t="s">
        <v>47</v>
      </c>
      <c r="K148" s="50"/>
      <c r="L148" s="43"/>
      <c r="M148" s="71"/>
      <c r="N148" s="72"/>
      <c r="O148" s="73"/>
      <c r="P148" s="71"/>
      <c r="Q148" s="79"/>
      <c r="R148" s="80"/>
      <c r="S148" s="79"/>
      <c r="T148" s="81"/>
      <c r="U148" s="82"/>
      <c r="V148" s="83">
        <v>125</v>
      </c>
      <c r="W148" s="84">
        <v>125</v>
      </c>
      <c r="X148" s="82"/>
      <c r="Y148" s="83">
        <f t="shared" si="9"/>
        <v>100</v>
      </c>
      <c r="Z148" s="1"/>
    </row>
    <row r="149" spans="1:26" ht="23.25">
      <c r="A149" s="1"/>
      <c r="B149" s="44"/>
      <c r="C149" s="44"/>
      <c r="D149" s="44"/>
      <c r="E149" s="44"/>
      <c r="F149" s="51"/>
      <c r="G149" s="43"/>
      <c r="H149" s="41" t="s">
        <v>61</v>
      </c>
      <c r="I149" s="45"/>
      <c r="J149" s="49" t="s">
        <v>62</v>
      </c>
      <c r="K149" s="50"/>
      <c r="L149" s="43"/>
      <c r="M149" s="71"/>
      <c r="N149" s="72"/>
      <c r="O149" s="73"/>
      <c r="P149" s="71"/>
      <c r="Q149" s="79"/>
      <c r="R149" s="80"/>
      <c r="S149" s="79"/>
      <c r="T149" s="81"/>
      <c r="U149" s="82">
        <f>SUM(U150:U151)</f>
        <v>125682.2</v>
      </c>
      <c r="V149" s="83">
        <f>SUM(V150:V151)</f>
        <v>150858.9</v>
      </c>
      <c r="W149" s="84">
        <f>SUM(W150:W151)</f>
        <v>150858.9</v>
      </c>
      <c r="X149" s="82">
        <f t="shared" si="8"/>
        <v>120.03203317574007</v>
      </c>
      <c r="Y149" s="83">
        <f t="shared" si="9"/>
        <v>100</v>
      </c>
      <c r="Z149" s="1"/>
    </row>
    <row r="150" spans="1:26" ht="23.25">
      <c r="A150" s="1"/>
      <c r="B150" s="44"/>
      <c r="C150" s="44"/>
      <c r="D150" s="44"/>
      <c r="E150" s="44"/>
      <c r="F150" s="42"/>
      <c r="G150" s="43"/>
      <c r="H150" s="44"/>
      <c r="I150" s="45"/>
      <c r="J150" s="49" t="s">
        <v>46</v>
      </c>
      <c r="K150" s="50"/>
      <c r="L150" s="43"/>
      <c r="M150" s="71"/>
      <c r="N150" s="72"/>
      <c r="O150" s="73"/>
      <c r="P150" s="71"/>
      <c r="Q150" s="79"/>
      <c r="R150" s="80"/>
      <c r="S150" s="79"/>
      <c r="T150" s="81"/>
      <c r="U150" s="82">
        <v>125682.2</v>
      </c>
      <c r="V150" s="83">
        <v>150853.4</v>
      </c>
      <c r="W150" s="84">
        <v>150853.4</v>
      </c>
      <c r="X150" s="82">
        <f t="shared" si="8"/>
        <v>120.02765705883569</v>
      </c>
      <c r="Y150" s="83">
        <f t="shared" si="9"/>
        <v>100</v>
      </c>
      <c r="Z150" s="1"/>
    </row>
    <row r="151" spans="1:26" ht="23.25">
      <c r="A151" s="1"/>
      <c r="B151" s="44"/>
      <c r="C151" s="44"/>
      <c r="D151" s="44"/>
      <c r="E151" s="44"/>
      <c r="F151" s="42"/>
      <c r="G151" s="43"/>
      <c r="H151" s="41"/>
      <c r="I151" s="45"/>
      <c r="J151" s="49" t="s">
        <v>47</v>
      </c>
      <c r="K151" s="50"/>
      <c r="L151" s="43"/>
      <c r="M151" s="71"/>
      <c r="N151" s="72"/>
      <c r="O151" s="73"/>
      <c r="P151" s="71"/>
      <c r="Q151" s="79"/>
      <c r="R151" s="80"/>
      <c r="S151" s="79"/>
      <c r="T151" s="81"/>
      <c r="U151" s="82"/>
      <c r="V151" s="83">
        <v>5.5</v>
      </c>
      <c r="W151" s="84">
        <v>5.5</v>
      </c>
      <c r="X151" s="82"/>
      <c r="Y151" s="83">
        <f t="shared" si="9"/>
        <v>100</v>
      </c>
      <c r="Z151" s="1"/>
    </row>
    <row r="152" spans="1:26" ht="23.25">
      <c r="A152" s="1"/>
      <c r="B152" s="44"/>
      <c r="C152" s="44"/>
      <c r="D152" s="44"/>
      <c r="E152" s="44"/>
      <c r="F152" s="42"/>
      <c r="G152" s="43"/>
      <c r="H152" s="41" t="s">
        <v>63</v>
      </c>
      <c r="I152" s="45"/>
      <c r="J152" s="49" t="s">
        <v>64</v>
      </c>
      <c r="K152" s="50"/>
      <c r="L152" s="43"/>
      <c r="M152" s="71"/>
      <c r="N152" s="72"/>
      <c r="O152" s="73"/>
      <c r="P152" s="71"/>
      <c r="Q152" s="79"/>
      <c r="R152" s="80"/>
      <c r="S152" s="79"/>
      <c r="T152" s="81"/>
      <c r="U152" s="82">
        <f>SUM(U153:U154)</f>
        <v>262855.7</v>
      </c>
      <c r="V152" s="83">
        <f>SUM(V153:V154)</f>
        <v>252578.8</v>
      </c>
      <c r="W152" s="84">
        <f>SUM(W153:W154)</f>
        <v>252578.8</v>
      </c>
      <c r="X152" s="82">
        <f t="shared" si="8"/>
        <v>96.09028832169132</v>
      </c>
      <c r="Y152" s="83">
        <f t="shared" si="9"/>
        <v>100</v>
      </c>
      <c r="Z152" s="1"/>
    </row>
    <row r="153" spans="1:26" ht="23.25">
      <c r="A153" s="1"/>
      <c r="B153" s="44"/>
      <c r="C153" s="44"/>
      <c r="D153" s="44"/>
      <c r="E153" s="44"/>
      <c r="F153" s="42"/>
      <c r="G153" s="43"/>
      <c r="H153" s="44"/>
      <c r="I153" s="45"/>
      <c r="J153" s="49" t="s">
        <v>46</v>
      </c>
      <c r="K153" s="50"/>
      <c r="L153" s="43"/>
      <c r="M153" s="71"/>
      <c r="N153" s="72"/>
      <c r="O153" s="73"/>
      <c r="P153" s="71"/>
      <c r="Q153" s="79"/>
      <c r="R153" s="80"/>
      <c r="S153" s="79"/>
      <c r="T153" s="81"/>
      <c r="U153" s="82">
        <v>262855.7</v>
      </c>
      <c r="V153" s="83">
        <v>252566.8</v>
      </c>
      <c r="W153" s="84">
        <v>252566.8</v>
      </c>
      <c r="X153" s="82">
        <f t="shared" si="8"/>
        <v>96.08572307924081</v>
      </c>
      <c r="Y153" s="83">
        <f t="shared" si="9"/>
        <v>100</v>
      </c>
      <c r="Z153" s="1"/>
    </row>
    <row r="154" spans="1:26" ht="23.25">
      <c r="A154" s="1"/>
      <c r="B154" s="44"/>
      <c r="C154" s="44"/>
      <c r="D154" s="44"/>
      <c r="E154" s="44"/>
      <c r="F154" s="42"/>
      <c r="G154" s="43"/>
      <c r="H154" s="44"/>
      <c r="I154" s="45"/>
      <c r="J154" s="49" t="s">
        <v>47</v>
      </c>
      <c r="K154" s="50"/>
      <c r="L154" s="43"/>
      <c r="M154" s="71"/>
      <c r="N154" s="72"/>
      <c r="O154" s="73"/>
      <c r="P154" s="71"/>
      <c r="Q154" s="79"/>
      <c r="R154" s="80"/>
      <c r="S154" s="79"/>
      <c r="T154" s="81"/>
      <c r="U154" s="82"/>
      <c r="V154" s="83">
        <v>12</v>
      </c>
      <c r="W154" s="84">
        <v>12</v>
      </c>
      <c r="X154" s="82"/>
      <c r="Y154" s="83">
        <f t="shared" si="9"/>
        <v>100</v>
      </c>
      <c r="Z154" s="1"/>
    </row>
    <row r="155" spans="1:26" ht="23.25">
      <c r="A155" s="1"/>
      <c r="B155" s="44"/>
      <c r="C155" s="44"/>
      <c r="D155" s="44"/>
      <c r="E155" s="44"/>
      <c r="F155" s="42"/>
      <c r="G155" s="43"/>
      <c r="H155" s="44"/>
      <c r="I155" s="45"/>
      <c r="J155" s="49"/>
      <c r="K155" s="50"/>
      <c r="L155" s="43"/>
      <c r="M155" s="71"/>
      <c r="N155" s="72"/>
      <c r="O155" s="73"/>
      <c r="P155" s="71"/>
      <c r="Q155" s="79"/>
      <c r="R155" s="80"/>
      <c r="S155" s="79"/>
      <c r="T155" s="81"/>
      <c r="U155" s="82"/>
      <c r="V155" s="83"/>
      <c r="W155" s="84"/>
      <c r="X155" s="82"/>
      <c r="Y155" s="83"/>
      <c r="Z155" s="1"/>
    </row>
    <row r="156" spans="1:26" ht="23.25">
      <c r="A156" s="1"/>
      <c r="B156" s="44"/>
      <c r="C156" s="44"/>
      <c r="D156" s="44"/>
      <c r="E156" s="44"/>
      <c r="F156" s="51" t="s">
        <v>95</v>
      </c>
      <c r="G156" s="43"/>
      <c r="H156" s="44"/>
      <c r="I156" s="45"/>
      <c r="J156" s="49" t="s">
        <v>96</v>
      </c>
      <c r="K156" s="50"/>
      <c r="L156" s="43"/>
      <c r="M156" s="71"/>
      <c r="N156" s="72"/>
      <c r="O156" s="73"/>
      <c r="P156" s="71"/>
      <c r="Q156" s="79"/>
      <c r="R156" s="80"/>
      <c r="S156" s="79"/>
      <c r="T156" s="81"/>
      <c r="U156" s="82"/>
      <c r="V156" s="83"/>
      <c r="W156" s="84"/>
      <c r="X156" s="82"/>
      <c r="Y156" s="83"/>
      <c r="Z156" s="1"/>
    </row>
    <row r="157" spans="1:26" ht="23.25">
      <c r="A157" s="1"/>
      <c r="B157" s="44"/>
      <c r="C157" s="44"/>
      <c r="D157" s="44"/>
      <c r="E157" s="44"/>
      <c r="F157" s="51"/>
      <c r="G157" s="43"/>
      <c r="H157" s="44"/>
      <c r="I157" s="45"/>
      <c r="J157" s="49" t="s">
        <v>97</v>
      </c>
      <c r="K157" s="50"/>
      <c r="L157" s="43"/>
      <c r="M157" s="71"/>
      <c r="N157" s="72"/>
      <c r="O157" s="73"/>
      <c r="P157" s="71"/>
      <c r="Q157" s="79"/>
      <c r="R157" s="80"/>
      <c r="S157" s="79"/>
      <c r="T157" s="81"/>
      <c r="U157" s="82">
        <f>SUM(U158:U159)</f>
        <v>416266.5</v>
      </c>
      <c r="V157" s="83">
        <f>SUM(V158:V159)</f>
        <v>474847.80000000005</v>
      </c>
      <c r="W157" s="84">
        <f>SUM(W158:W159)</f>
        <v>474528.00000000006</v>
      </c>
      <c r="X157" s="82">
        <f>(+W157/+U157)*100</f>
        <v>113.99620195235505</v>
      </c>
      <c r="Y157" s="83">
        <f>(+W157/+V157)*100</f>
        <v>99.93265210452697</v>
      </c>
      <c r="Z157" s="1"/>
    </row>
    <row r="158" spans="1:26" ht="23.25">
      <c r="A158" s="1"/>
      <c r="B158" s="44"/>
      <c r="C158" s="44"/>
      <c r="D158" s="44"/>
      <c r="E158" s="44"/>
      <c r="F158" s="42"/>
      <c r="G158" s="43"/>
      <c r="H158" s="44"/>
      <c r="I158" s="45"/>
      <c r="J158" s="49" t="s">
        <v>46</v>
      </c>
      <c r="K158" s="50"/>
      <c r="L158" s="43"/>
      <c r="M158" s="71"/>
      <c r="N158" s="72"/>
      <c r="O158" s="73"/>
      <c r="P158" s="71"/>
      <c r="Q158" s="79"/>
      <c r="R158" s="80"/>
      <c r="S158" s="79"/>
      <c r="T158" s="81"/>
      <c r="U158" s="82">
        <f aca="true" t="shared" si="10" ref="U158:W159">+U162+U165+U168</f>
        <v>416266.5</v>
      </c>
      <c r="V158" s="83">
        <f t="shared" si="10"/>
        <v>474832.9</v>
      </c>
      <c r="W158" s="84">
        <f t="shared" si="10"/>
        <v>474513.10000000003</v>
      </c>
      <c r="X158" s="82">
        <f>(+W158/+U158)*100</f>
        <v>113.99262251466308</v>
      </c>
      <c r="Y158" s="83">
        <f>(+W158/+V158)*100</f>
        <v>99.93264999118637</v>
      </c>
      <c r="Z158" s="1"/>
    </row>
    <row r="159" spans="1:26" ht="23.25">
      <c r="A159" s="1"/>
      <c r="B159" s="44"/>
      <c r="C159" s="44"/>
      <c r="D159" s="44"/>
      <c r="E159" s="44"/>
      <c r="F159" s="42"/>
      <c r="G159" s="43"/>
      <c r="H159" s="41"/>
      <c r="I159" s="45"/>
      <c r="J159" s="49" t="s">
        <v>47</v>
      </c>
      <c r="K159" s="50"/>
      <c r="L159" s="43"/>
      <c r="M159" s="71"/>
      <c r="N159" s="72"/>
      <c r="O159" s="73"/>
      <c r="P159" s="71"/>
      <c r="Q159" s="79"/>
      <c r="R159" s="80"/>
      <c r="S159" s="79"/>
      <c r="T159" s="81"/>
      <c r="U159" s="82">
        <f t="shared" si="10"/>
        <v>0</v>
      </c>
      <c r="V159" s="83">
        <f t="shared" si="10"/>
        <v>14.9</v>
      </c>
      <c r="W159" s="84">
        <f t="shared" si="10"/>
        <v>14.9</v>
      </c>
      <c r="X159" s="82"/>
      <c r="Y159" s="83">
        <f>(+W159/+V159)*100</f>
        <v>100</v>
      </c>
      <c r="Z159" s="1"/>
    </row>
    <row r="160" spans="1:26" ht="23.25">
      <c r="A160" s="1"/>
      <c r="B160" s="44"/>
      <c r="C160" s="44"/>
      <c r="D160" s="44"/>
      <c r="E160" s="44"/>
      <c r="F160" s="42"/>
      <c r="G160" s="43"/>
      <c r="H160" s="41"/>
      <c r="I160" s="45"/>
      <c r="J160" s="49"/>
      <c r="K160" s="50"/>
      <c r="L160" s="43"/>
      <c r="M160" s="71"/>
      <c r="N160" s="72"/>
      <c r="O160" s="73"/>
      <c r="P160" s="71"/>
      <c r="Q160" s="79"/>
      <c r="R160" s="80"/>
      <c r="S160" s="79"/>
      <c r="T160" s="81"/>
      <c r="U160" s="82"/>
      <c r="V160" s="83"/>
      <c r="W160" s="84"/>
      <c r="X160" s="82"/>
      <c r="Y160" s="83"/>
      <c r="Z160" s="1"/>
    </row>
    <row r="161" spans="1:26" ht="23.25">
      <c r="A161" s="1"/>
      <c r="B161" s="44"/>
      <c r="C161" s="44"/>
      <c r="D161" s="44"/>
      <c r="E161" s="44"/>
      <c r="F161" s="42"/>
      <c r="G161" s="43"/>
      <c r="H161" s="41" t="s">
        <v>98</v>
      </c>
      <c r="I161" s="45"/>
      <c r="J161" s="49" t="s">
        <v>99</v>
      </c>
      <c r="K161" s="50"/>
      <c r="L161" s="43"/>
      <c r="M161" s="71"/>
      <c r="N161" s="72"/>
      <c r="O161" s="73"/>
      <c r="P161" s="71"/>
      <c r="Q161" s="79"/>
      <c r="R161" s="80"/>
      <c r="S161" s="79"/>
      <c r="T161" s="81"/>
      <c r="U161" s="82">
        <f>SUM(U162:U163)</f>
        <v>136883.7</v>
      </c>
      <c r="V161" s="83">
        <f>SUM(V162:V163)</f>
        <v>159701.5</v>
      </c>
      <c r="W161" s="84">
        <f>SUM(W162:W163)</f>
        <v>159701.5</v>
      </c>
      <c r="X161" s="82">
        <f aca="true" t="shared" si="11" ref="X161:X168">(+W161/+U161)*100</f>
        <v>116.66947927328088</v>
      </c>
      <c r="Y161" s="83">
        <f aca="true" t="shared" si="12" ref="Y161:Y168">(+W161/+V161)*100</f>
        <v>100</v>
      </c>
      <c r="Z161" s="1"/>
    </row>
    <row r="162" spans="1:26" ht="23.25">
      <c r="A162" s="1"/>
      <c r="B162" s="44"/>
      <c r="C162" s="44"/>
      <c r="D162" s="44"/>
      <c r="E162" s="44"/>
      <c r="F162" s="42"/>
      <c r="G162" s="43"/>
      <c r="H162" s="44"/>
      <c r="I162" s="45"/>
      <c r="J162" s="49" t="s">
        <v>46</v>
      </c>
      <c r="K162" s="50"/>
      <c r="L162" s="43"/>
      <c r="M162" s="71"/>
      <c r="N162" s="72"/>
      <c r="O162" s="73"/>
      <c r="P162" s="71"/>
      <c r="Q162" s="79"/>
      <c r="R162" s="80"/>
      <c r="S162" s="79"/>
      <c r="T162" s="81"/>
      <c r="U162" s="82">
        <v>136883.7</v>
      </c>
      <c r="V162" s="83">
        <v>159692.5</v>
      </c>
      <c r="W162" s="84">
        <v>159692.5</v>
      </c>
      <c r="X162" s="82">
        <f t="shared" si="11"/>
        <v>116.66290434872815</v>
      </c>
      <c r="Y162" s="83">
        <f t="shared" si="12"/>
        <v>100</v>
      </c>
      <c r="Z162" s="1"/>
    </row>
    <row r="163" spans="1:26" ht="23.25">
      <c r="A163" s="1"/>
      <c r="B163" s="44"/>
      <c r="C163" s="44"/>
      <c r="D163" s="44"/>
      <c r="E163" s="44"/>
      <c r="F163" s="42"/>
      <c r="G163" s="43"/>
      <c r="H163" s="44"/>
      <c r="I163" s="45"/>
      <c r="J163" s="49" t="s">
        <v>47</v>
      </c>
      <c r="K163" s="50"/>
      <c r="L163" s="43"/>
      <c r="M163" s="71"/>
      <c r="N163" s="72"/>
      <c r="O163" s="73"/>
      <c r="P163" s="71"/>
      <c r="Q163" s="79"/>
      <c r="R163" s="80"/>
      <c r="S163" s="79"/>
      <c r="T163" s="81"/>
      <c r="U163" s="82"/>
      <c r="V163" s="83">
        <v>9</v>
      </c>
      <c r="W163" s="84">
        <v>9</v>
      </c>
      <c r="X163" s="82"/>
      <c r="Y163" s="83">
        <f t="shared" si="12"/>
        <v>100</v>
      </c>
      <c r="Z163" s="1"/>
    </row>
    <row r="164" spans="1:26" ht="23.25">
      <c r="A164" s="1"/>
      <c r="B164" s="44"/>
      <c r="C164" s="44"/>
      <c r="D164" s="44"/>
      <c r="E164" s="44"/>
      <c r="F164" s="42"/>
      <c r="G164" s="43"/>
      <c r="H164" s="41" t="s">
        <v>61</v>
      </c>
      <c r="I164" s="45"/>
      <c r="J164" s="49" t="s">
        <v>62</v>
      </c>
      <c r="K164" s="50"/>
      <c r="L164" s="43"/>
      <c r="M164" s="71"/>
      <c r="N164" s="72"/>
      <c r="O164" s="73"/>
      <c r="P164" s="71"/>
      <c r="Q164" s="79"/>
      <c r="R164" s="80"/>
      <c r="S164" s="79"/>
      <c r="T164" s="81"/>
      <c r="U164" s="82">
        <f>SUM(U165:U166)</f>
        <v>108539.8</v>
      </c>
      <c r="V164" s="83">
        <f>SUM(V165:V166)</f>
        <v>159019.1</v>
      </c>
      <c r="W164" s="84">
        <f>SUM(W165:W166)</f>
        <v>158699.3</v>
      </c>
      <c r="X164" s="82">
        <f t="shared" si="11"/>
        <v>146.21300205086058</v>
      </c>
      <c r="Y164" s="83">
        <f t="shared" si="12"/>
        <v>99.79889208277496</v>
      </c>
      <c r="Z164" s="1"/>
    </row>
    <row r="165" spans="1:26" ht="23.25">
      <c r="A165" s="1"/>
      <c r="B165" s="44"/>
      <c r="C165" s="44"/>
      <c r="D165" s="44"/>
      <c r="E165" s="44"/>
      <c r="F165" s="42"/>
      <c r="G165" s="43"/>
      <c r="H165" s="44"/>
      <c r="I165" s="45"/>
      <c r="J165" s="49" t="s">
        <v>46</v>
      </c>
      <c r="K165" s="50"/>
      <c r="L165" s="43"/>
      <c r="M165" s="71"/>
      <c r="N165" s="72"/>
      <c r="O165" s="73"/>
      <c r="P165" s="71"/>
      <c r="Q165" s="79"/>
      <c r="R165" s="80"/>
      <c r="S165" s="79"/>
      <c r="T165" s="81"/>
      <c r="U165" s="82">
        <v>108539.8</v>
      </c>
      <c r="V165" s="83">
        <v>159013.2</v>
      </c>
      <c r="W165" s="84">
        <v>158693.4</v>
      </c>
      <c r="X165" s="82">
        <f t="shared" si="11"/>
        <v>146.20756625680164</v>
      </c>
      <c r="Y165" s="83">
        <f t="shared" si="12"/>
        <v>99.79888462089939</v>
      </c>
      <c r="Z165" s="1"/>
    </row>
    <row r="166" spans="1:26" ht="23.25">
      <c r="A166" s="1"/>
      <c r="B166" s="44"/>
      <c r="C166" s="44"/>
      <c r="D166" s="44"/>
      <c r="E166" s="44"/>
      <c r="F166" s="42"/>
      <c r="G166" s="43"/>
      <c r="H166" s="44"/>
      <c r="I166" s="45"/>
      <c r="J166" s="49" t="s">
        <v>47</v>
      </c>
      <c r="K166" s="50"/>
      <c r="L166" s="43"/>
      <c r="M166" s="71"/>
      <c r="N166" s="72"/>
      <c r="O166" s="73"/>
      <c r="P166" s="71"/>
      <c r="Q166" s="79"/>
      <c r="R166" s="80"/>
      <c r="S166" s="79"/>
      <c r="T166" s="81"/>
      <c r="U166" s="82"/>
      <c r="V166" s="83">
        <v>5.9</v>
      </c>
      <c r="W166" s="84">
        <v>5.9</v>
      </c>
      <c r="X166" s="82"/>
      <c r="Y166" s="83">
        <f t="shared" si="12"/>
        <v>100</v>
      </c>
      <c r="Z166" s="1"/>
    </row>
    <row r="167" spans="1:26" ht="23.25">
      <c r="A167" s="1"/>
      <c r="B167" s="44"/>
      <c r="C167" s="44"/>
      <c r="D167" s="44"/>
      <c r="E167" s="44"/>
      <c r="F167" s="42"/>
      <c r="G167" s="43"/>
      <c r="H167" s="41" t="s">
        <v>63</v>
      </c>
      <c r="I167" s="45"/>
      <c r="J167" s="49" t="s">
        <v>64</v>
      </c>
      <c r="K167" s="50"/>
      <c r="L167" s="43"/>
      <c r="M167" s="71"/>
      <c r="N167" s="72"/>
      <c r="O167" s="73"/>
      <c r="P167" s="71"/>
      <c r="Q167" s="79"/>
      <c r="R167" s="80"/>
      <c r="S167" s="79"/>
      <c r="T167" s="81"/>
      <c r="U167" s="82">
        <f>SUM(U168:U169)</f>
        <v>170843</v>
      </c>
      <c r="V167" s="83">
        <f>SUM(V168:V169)</f>
        <v>156127.2</v>
      </c>
      <c r="W167" s="84">
        <f>SUM(W168:W169)</f>
        <v>156127.2</v>
      </c>
      <c r="X167" s="82">
        <f t="shared" si="11"/>
        <v>91.38636057666982</v>
      </c>
      <c r="Y167" s="83">
        <f t="shared" si="12"/>
        <v>100</v>
      </c>
      <c r="Z167" s="1"/>
    </row>
    <row r="168" spans="1:26" ht="23.25">
      <c r="A168" s="1"/>
      <c r="B168" s="44"/>
      <c r="C168" s="44"/>
      <c r="D168" s="44"/>
      <c r="E168" s="44"/>
      <c r="F168" s="42"/>
      <c r="G168" s="43"/>
      <c r="H168" s="44"/>
      <c r="I168" s="45"/>
      <c r="J168" s="49" t="s">
        <v>46</v>
      </c>
      <c r="K168" s="50"/>
      <c r="L168" s="43"/>
      <c r="M168" s="71"/>
      <c r="N168" s="72"/>
      <c r="O168" s="73"/>
      <c r="P168" s="71"/>
      <c r="Q168" s="79"/>
      <c r="R168" s="80"/>
      <c r="S168" s="79"/>
      <c r="T168" s="81"/>
      <c r="U168" s="82">
        <v>170843</v>
      </c>
      <c r="V168" s="83">
        <v>156127.2</v>
      </c>
      <c r="W168" s="84">
        <v>156127.2</v>
      </c>
      <c r="X168" s="82">
        <f t="shared" si="11"/>
        <v>91.38636057666982</v>
      </c>
      <c r="Y168" s="83">
        <f t="shared" si="12"/>
        <v>100</v>
      </c>
      <c r="Z168" s="1"/>
    </row>
    <row r="169" spans="1:26" ht="23.25">
      <c r="A169" s="1"/>
      <c r="B169" s="44"/>
      <c r="C169" s="44"/>
      <c r="D169" s="44"/>
      <c r="E169" s="44"/>
      <c r="F169" s="42"/>
      <c r="G169" s="43"/>
      <c r="H169" s="41"/>
      <c r="I169" s="45"/>
      <c r="J169" s="49" t="s">
        <v>47</v>
      </c>
      <c r="K169" s="50"/>
      <c r="L169" s="43"/>
      <c r="M169" s="71"/>
      <c r="N169" s="72"/>
      <c r="O169" s="73"/>
      <c r="P169" s="71"/>
      <c r="Q169" s="79"/>
      <c r="R169" s="80"/>
      <c r="S169" s="79"/>
      <c r="T169" s="81"/>
      <c r="U169" s="82"/>
      <c r="V169" s="83"/>
      <c r="W169" s="84"/>
      <c r="X169" s="82"/>
      <c r="Y169" s="83"/>
      <c r="Z169" s="1"/>
    </row>
    <row r="170" spans="1:26" ht="23.25">
      <c r="A170" s="1"/>
      <c r="B170" s="44"/>
      <c r="C170" s="44"/>
      <c r="D170" s="44"/>
      <c r="E170" s="44"/>
      <c r="F170" s="42"/>
      <c r="G170" s="43"/>
      <c r="H170" s="44"/>
      <c r="I170" s="45"/>
      <c r="J170" s="49"/>
      <c r="K170" s="50"/>
      <c r="L170" s="43"/>
      <c r="M170" s="71"/>
      <c r="N170" s="72"/>
      <c r="O170" s="73"/>
      <c r="P170" s="71"/>
      <c r="Q170" s="79"/>
      <c r="R170" s="80"/>
      <c r="S170" s="79"/>
      <c r="T170" s="81"/>
      <c r="U170" s="82"/>
      <c r="V170" s="83"/>
      <c r="W170" s="84"/>
      <c r="X170" s="82"/>
      <c r="Y170" s="83"/>
      <c r="Z170" s="1"/>
    </row>
    <row r="171" spans="1:26" ht="23.25">
      <c r="A171" s="1"/>
      <c r="B171" s="44"/>
      <c r="C171" s="44"/>
      <c r="D171" s="44"/>
      <c r="E171" s="44"/>
      <c r="F171" s="42"/>
      <c r="G171" s="43"/>
      <c r="H171" s="41"/>
      <c r="I171" s="45"/>
      <c r="J171" s="90" t="s">
        <v>100</v>
      </c>
      <c r="K171" s="91"/>
      <c r="L171" s="92"/>
      <c r="M171" s="93"/>
      <c r="N171" s="94"/>
      <c r="O171" s="95"/>
      <c r="P171" s="93"/>
      <c r="Q171" s="96"/>
      <c r="R171" s="97"/>
      <c r="S171" s="96"/>
      <c r="T171" s="98"/>
      <c r="U171" s="99"/>
      <c r="V171" s="100"/>
      <c r="W171" s="101"/>
      <c r="X171" s="99"/>
      <c r="Y171" s="100"/>
      <c r="Z171" s="1"/>
    </row>
    <row r="172" spans="1:26" ht="23.25">
      <c r="A172" s="1"/>
      <c r="B172" s="44"/>
      <c r="C172" s="44"/>
      <c r="D172" s="44"/>
      <c r="E172" s="44"/>
      <c r="F172" s="42"/>
      <c r="G172" s="43"/>
      <c r="H172" s="44"/>
      <c r="I172" s="45"/>
      <c r="J172" s="90" t="s">
        <v>101</v>
      </c>
      <c r="K172" s="91"/>
      <c r="L172" s="92"/>
      <c r="M172" s="93"/>
      <c r="N172" s="94"/>
      <c r="O172" s="95"/>
      <c r="P172" s="93"/>
      <c r="Q172" s="96"/>
      <c r="R172" s="97"/>
      <c r="S172" s="96"/>
      <c r="T172" s="98"/>
      <c r="U172" s="99">
        <f>SUM(U173:U174)</f>
        <v>3371458.7</v>
      </c>
      <c r="V172" s="100">
        <f>SUM(V173:V174)</f>
        <v>3552535.3</v>
      </c>
      <c r="W172" s="101">
        <f>SUM(W173:W174)</f>
        <v>3551889.5999999996</v>
      </c>
      <c r="X172" s="99">
        <f>(+W172/+U172)*100</f>
        <v>105.35171615775687</v>
      </c>
      <c r="Y172" s="100">
        <f>(+W172/+V172)*100</f>
        <v>99.9818242481644</v>
      </c>
      <c r="Z172" s="1"/>
    </row>
    <row r="173" spans="1:26" ht="23.25">
      <c r="A173" s="1"/>
      <c r="B173" s="44"/>
      <c r="C173" s="44"/>
      <c r="D173" s="44"/>
      <c r="E173" s="44"/>
      <c r="F173" s="42"/>
      <c r="G173" s="43"/>
      <c r="H173" s="41"/>
      <c r="I173" s="45"/>
      <c r="J173" s="90" t="s">
        <v>46</v>
      </c>
      <c r="K173" s="91"/>
      <c r="L173" s="92"/>
      <c r="M173" s="93"/>
      <c r="N173" s="94"/>
      <c r="O173" s="95"/>
      <c r="P173" s="93"/>
      <c r="Q173" s="96"/>
      <c r="R173" s="97"/>
      <c r="S173" s="96"/>
      <c r="T173" s="98"/>
      <c r="U173" s="99">
        <f aca="true" t="shared" si="13" ref="U173:W174">+U15</f>
        <v>1990703.3</v>
      </c>
      <c r="V173" s="100">
        <f t="shared" si="13"/>
        <v>2194075.4</v>
      </c>
      <c r="W173" s="101">
        <f t="shared" si="13"/>
        <v>2193429.6999999997</v>
      </c>
      <c r="X173" s="99">
        <f>(+W173/+U173)*100</f>
        <v>110.18365720295935</v>
      </c>
      <c r="Y173" s="100">
        <f>(+W173/+V173)*100</f>
        <v>99.97057074702172</v>
      </c>
      <c r="Z173" s="1"/>
    </row>
    <row r="174" spans="1:26" ht="23.25">
      <c r="A174" s="1"/>
      <c r="B174" s="44"/>
      <c r="C174" s="44"/>
      <c r="D174" s="44"/>
      <c r="E174" s="44"/>
      <c r="F174" s="42"/>
      <c r="G174" s="43"/>
      <c r="H174" s="44"/>
      <c r="I174" s="45"/>
      <c r="J174" s="90" t="s">
        <v>47</v>
      </c>
      <c r="K174" s="91"/>
      <c r="L174" s="92"/>
      <c r="M174" s="93"/>
      <c r="N174" s="94"/>
      <c r="O174" s="95"/>
      <c r="P174" s="93"/>
      <c r="Q174" s="96"/>
      <c r="R174" s="97"/>
      <c r="S174" s="96"/>
      <c r="T174" s="98"/>
      <c r="U174" s="99">
        <f t="shared" si="13"/>
        <v>1380755.4</v>
      </c>
      <c r="V174" s="100">
        <f t="shared" si="13"/>
        <v>1358459.9</v>
      </c>
      <c r="W174" s="101">
        <f t="shared" si="13"/>
        <v>1358459.9</v>
      </c>
      <c r="X174" s="99">
        <f>(+W174/+U174)*100</f>
        <v>98.38526794825499</v>
      </c>
      <c r="Y174" s="100">
        <f>(+W174/+V174)*100</f>
        <v>100</v>
      </c>
      <c r="Z174" s="1"/>
    </row>
    <row r="175" spans="1:26" ht="23.25">
      <c r="A175" s="1"/>
      <c r="B175" s="44"/>
      <c r="C175" s="44"/>
      <c r="D175" s="44"/>
      <c r="E175" s="44"/>
      <c r="F175" s="42"/>
      <c r="G175" s="43"/>
      <c r="H175" s="44"/>
      <c r="I175" s="45"/>
      <c r="J175" s="49"/>
      <c r="K175" s="50"/>
      <c r="L175" s="43"/>
      <c r="M175" s="71"/>
      <c r="N175" s="72"/>
      <c r="O175" s="73"/>
      <c r="P175" s="71"/>
      <c r="Q175" s="79"/>
      <c r="R175" s="80"/>
      <c r="S175" s="79"/>
      <c r="T175" s="81"/>
      <c r="U175" s="82"/>
      <c r="V175" s="83"/>
      <c r="W175" s="84"/>
      <c r="X175" s="82"/>
      <c r="Y175" s="83"/>
      <c r="Z175" s="1"/>
    </row>
    <row r="176" spans="1:26" ht="23.25">
      <c r="A176" s="1"/>
      <c r="B176" s="44"/>
      <c r="C176" s="44"/>
      <c r="D176" s="44"/>
      <c r="E176" s="44"/>
      <c r="F176" s="51"/>
      <c r="G176" s="43"/>
      <c r="H176" s="44"/>
      <c r="I176" s="45"/>
      <c r="J176" s="49"/>
      <c r="K176" s="50"/>
      <c r="L176" s="43"/>
      <c r="M176" s="71"/>
      <c r="N176" s="72"/>
      <c r="O176" s="73"/>
      <c r="P176" s="71"/>
      <c r="Q176" s="79"/>
      <c r="R176" s="80"/>
      <c r="S176" s="79"/>
      <c r="T176" s="81"/>
      <c r="U176" s="82"/>
      <c r="V176" s="83"/>
      <c r="W176" s="84"/>
      <c r="X176" s="82"/>
      <c r="Y176" s="83"/>
      <c r="Z176" s="1"/>
    </row>
    <row r="177" spans="1:26" ht="23.25">
      <c r="A177" s="1"/>
      <c r="B177" s="44"/>
      <c r="C177" s="44"/>
      <c r="D177" s="44"/>
      <c r="E177" s="44"/>
      <c r="F177" s="42"/>
      <c r="G177" s="43"/>
      <c r="H177" s="44"/>
      <c r="I177" s="45"/>
      <c r="J177" s="49" t="s">
        <v>102</v>
      </c>
      <c r="K177" s="50"/>
      <c r="L177" s="43"/>
      <c r="M177" s="71"/>
      <c r="N177" s="72"/>
      <c r="O177" s="73"/>
      <c r="P177" s="71"/>
      <c r="Q177" s="79"/>
      <c r="R177" s="80"/>
      <c r="S177" s="79"/>
      <c r="T177" s="81"/>
      <c r="U177" s="82"/>
      <c r="V177" s="83"/>
      <c r="W177" s="84"/>
      <c r="X177" s="82"/>
      <c r="Y177" s="83"/>
      <c r="Z177" s="1"/>
    </row>
    <row r="178" spans="1:26" ht="23.25">
      <c r="A178" s="1"/>
      <c r="B178" s="44"/>
      <c r="C178" s="44"/>
      <c r="D178" s="44"/>
      <c r="E178" s="44"/>
      <c r="F178" s="51"/>
      <c r="G178" s="43"/>
      <c r="H178" s="44"/>
      <c r="I178" s="45"/>
      <c r="J178" s="49" t="s">
        <v>103</v>
      </c>
      <c r="K178" s="50"/>
      <c r="L178" s="43"/>
      <c r="M178" s="71"/>
      <c r="N178" s="72"/>
      <c r="O178" s="73"/>
      <c r="P178" s="71"/>
      <c r="Q178" s="79"/>
      <c r="R178" s="80"/>
      <c r="S178" s="79"/>
      <c r="T178" s="81"/>
      <c r="U178" s="82"/>
      <c r="V178" s="83"/>
      <c r="W178" s="84"/>
      <c r="X178" s="82"/>
      <c r="Y178" s="83"/>
      <c r="Z178" s="1"/>
    </row>
    <row r="179" spans="1:26" ht="23.25">
      <c r="A179" s="1"/>
      <c r="B179" s="44"/>
      <c r="C179" s="44"/>
      <c r="D179" s="44"/>
      <c r="E179" s="44"/>
      <c r="F179" s="51"/>
      <c r="G179" s="43"/>
      <c r="H179" s="44"/>
      <c r="I179" s="45"/>
      <c r="J179" s="49"/>
      <c r="K179" s="50"/>
      <c r="L179" s="43"/>
      <c r="M179" s="71"/>
      <c r="N179" s="72"/>
      <c r="O179" s="73"/>
      <c r="P179" s="71"/>
      <c r="Q179" s="79"/>
      <c r="R179" s="80"/>
      <c r="S179" s="79"/>
      <c r="T179" s="81"/>
      <c r="U179" s="82"/>
      <c r="V179" s="83"/>
      <c r="W179" s="84"/>
      <c r="X179" s="82"/>
      <c r="Y179" s="83"/>
      <c r="Z179" s="1"/>
    </row>
    <row r="180" spans="1:26" ht="23.25">
      <c r="A180" s="1"/>
      <c r="B180" s="55"/>
      <c r="C180" s="55"/>
      <c r="D180" s="55"/>
      <c r="E180" s="55"/>
      <c r="F180" s="53"/>
      <c r="G180" s="54"/>
      <c r="H180" s="55"/>
      <c r="I180" s="56"/>
      <c r="J180" s="57"/>
      <c r="K180" s="58"/>
      <c r="L180" s="54"/>
      <c r="M180" s="76"/>
      <c r="N180" s="74"/>
      <c r="O180" s="75"/>
      <c r="P180" s="76"/>
      <c r="Q180" s="85"/>
      <c r="R180" s="86"/>
      <c r="S180" s="85"/>
      <c r="T180" s="87"/>
      <c r="U180" s="88"/>
      <c r="V180" s="89"/>
      <c r="W180" s="85"/>
      <c r="X180" s="88"/>
      <c r="Y180" s="89"/>
      <c r="Z180" s="1"/>
    </row>
    <row r="181" spans="1:26" ht="23.25">
      <c r="A181" s="1" t="s">
        <v>13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9"/>
      <c r="U181" s="59"/>
      <c r="V181" s="59"/>
      <c r="W181" s="59"/>
      <c r="X181" s="59"/>
      <c r="Y181" s="59"/>
      <c r="Z181" s="1" t="s">
        <v>13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12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30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28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33</v>
      </c>
      <c r="O65494" s="63"/>
      <c r="P65494" s="63"/>
      <c r="Q65494" s="63"/>
      <c r="R65494" s="64"/>
      <c r="S65494" s="8" t="s">
        <v>21</v>
      </c>
      <c r="T65494" s="8"/>
      <c r="U65494" s="14" t="s">
        <v>2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29</v>
      </c>
      <c r="C65495" s="21"/>
      <c r="D65495" s="21"/>
      <c r="E65495" s="21"/>
      <c r="F65495" s="21"/>
      <c r="G65495" s="21"/>
      <c r="H65495" s="62"/>
      <c r="I65495" s="1"/>
      <c r="J65495" s="2" t="s">
        <v>4</v>
      </c>
      <c r="K65495" s="18"/>
      <c r="L65495" s="23" t="s">
        <v>22</v>
      </c>
      <c r="M65495" s="23" t="s">
        <v>31</v>
      </c>
      <c r="N65495" s="65"/>
      <c r="O65495" s="17"/>
      <c r="P65495" s="66"/>
      <c r="Q65495" s="23" t="s">
        <v>3</v>
      </c>
      <c r="R65495" s="16"/>
      <c r="S65495" s="15" t="s">
        <v>23</v>
      </c>
      <c r="T65495" s="15"/>
      <c r="U65495" s="20" t="s">
        <v>20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24</v>
      </c>
      <c r="M65496" s="31" t="s">
        <v>24</v>
      </c>
      <c r="N65496" s="29" t="s">
        <v>6</v>
      </c>
      <c r="O65496" s="68" t="s">
        <v>7</v>
      </c>
      <c r="P65496" s="29" t="s">
        <v>8</v>
      </c>
      <c r="Q65496" s="20" t="s">
        <v>41</v>
      </c>
      <c r="R65496" s="22"/>
      <c r="S65496" s="27" t="s">
        <v>25</v>
      </c>
      <c r="T65496" s="15"/>
      <c r="U65496" s="24"/>
      <c r="V65496" s="25"/>
      <c r="W65496" s="1"/>
      <c r="X65496" s="14" t="s">
        <v>3</v>
      </c>
      <c r="Y65496" s="16"/>
      <c r="Z65496" s="1"/>
    </row>
    <row r="65497" spans="1:26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8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26</v>
      </c>
      <c r="M65497" s="29" t="s">
        <v>32</v>
      </c>
      <c r="N65497" s="29"/>
      <c r="O65497" s="29"/>
      <c r="P65497" s="29"/>
      <c r="Q65497" s="26" t="s">
        <v>34</v>
      </c>
      <c r="R65497" s="30" t="s">
        <v>34</v>
      </c>
      <c r="S65497" s="103" t="s">
        <v>37</v>
      </c>
      <c r="T65497" s="105" t="s">
        <v>38</v>
      </c>
      <c r="U65497" s="31" t="s">
        <v>6</v>
      </c>
      <c r="V65497" s="29" t="s">
        <v>9</v>
      </c>
      <c r="W65497" s="26" t="s">
        <v>10</v>
      </c>
      <c r="X65497" s="14" t="s">
        <v>11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35</v>
      </c>
      <c r="R65498" s="38" t="s">
        <v>36</v>
      </c>
      <c r="S65498" s="104"/>
      <c r="T65498" s="106"/>
      <c r="U65498" s="32"/>
      <c r="V65498" s="33"/>
      <c r="W65498" s="34"/>
      <c r="X65498" s="39" t="s">
        <v>39</v>
      </c>
      <c r="Y65498" s="40" t="s">
        <v>40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13</v>
      </c>
    </row>
  </sheetData>
  <mergeCells count="10">
    <mergeCell ref="S65497:S65498"/>
    <mergeCell ref="T65497:T65498"/>
    <mergeCell ref="S10:S11"/>
    <mergeCell ref="T10:T11"/>
    <mergeCell ref="S52:S53"/>
    <mergeCell ref="T52:T53"/>
    <mergeCell ref="S97:S98"/>
    <mergeCell ref="T97:T98"/>
    <mergeCell ref="S142:S143"/>
    <mergeCell ref="T142:T143"/>
  </mergeCells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2000-05-26T20:01:08Z</cp:lastPrinted>
  <dcterms:created xsi:type="dcterms:W3CDTF">1998-09-03T23:55:40Z</dcterms:created>
  <dcterms:modified xsi:type="dcterms:W3CDTF">2000-06-07T00:12:30Z</dcterms:modified>
  <cp:category/>
  <cp:version/>
  <cp:contentType/>
  <cp:contentStatus/>
</cp:coreProperties>
</file>