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'Hoja1'!$A$1:$W$270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<sst xmlns="http://schemas.openxmlformats.org/spreadsheetml/2006/main" count="475" uniqueCount="141">
  <si>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</si>
  <si>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</si>
  <si>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</si>
  <si>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</si>
  <si>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</si>
  <si>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</si>
  <si>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</si>
  <si>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</si>
  <si>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</si>
  <si>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</si>
  <si>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</si>
  <si>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</si>
  <si>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</si>
  <si>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</si>
  <si>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</si>
  <si>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</si>
  <si>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</si>
  <si>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</si>
  <si>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</si>
  <si>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</si>
  <si>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</si>
  <si>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</si>
  <si>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</si>
  <si>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</si>
  <si>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EJERCICIO PROGRAMATICO DEL GASTO DEVENGADO DE  ORGANISMOS Y EMPRESAS DE CONTROL PRESUPUESTARIO DIRECTO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</si>
  <si>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</si>
  <si>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</si>
  <si>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</si>
  <si>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</si>
  <si>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</si>
  <si>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</si>
  <si>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</si>
  <si>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</si>
  <si>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</si>
  <si>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</si>
  <si>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</si>
  <si>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</si>
  <si>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</si>
  <si>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</si>
  <si>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</si>
  <si>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 xml:space="preserve"> E N T I D A D :  COMISION FEDERAL DE ELECTRICIDAD</t>
  </si>
  <si>
    <t>S E C T O R :  ENERGIA</t>
  </si>
  <si>
    <t>09</t>
  </si>
  <si>
    <t>SEGURIDAD SOCIAL</t>
  </si>
  <si>
    <t xml:space="preserve">  Recursos Propios</t>
  </si>
  <si>
    <t xml:space="preserve">  Subsidios y Transferencias</t>
  </si>
  <si>
    <t>02</t>
  </si>
  <si>
    <t>Pensiones y Jubilaciones</t>
  </si>
  <si>
    <t>17</t>
  </si>
  <si>
    <t>Programa  de  Desarrollo  y  Reestructuración</t>
  </si>
  <si>
    <t>del Sector de la Energía</t>
  </si>
  <si>
    <t>423</t>
  </si>
  <si>
    <t>Proporcionar prestaciones económicas</t>
  </si>
  <si>
    <t>15</t>
  </si>
  <si>
    <t>ENERGIA</t>
  </si>
  <si>
    <t>Electricidad</t>
  </si>
  <si>
    <t>437</t>
  </si>
  <si>
    <t>Desarrollar y construir infraestructura básica</t>
  </si>
  <si>
    <t>K024</t>
  </si>
  <si>
    <t xml:space="preserve">Proyectos de generación hidroeléctrica </t>
  </si>
  <si>
    <t xml:space="preserve">  Recursos Propios </t>
  </si>
  <si>
    <t>K025</t>
  </si>
  <si>
    <t>Proyectos de generación geotermoeléctrica</t>
  </si>
  <si>
    <t>K026</t>
  </si>
  <si>
    <t>Proyectos de generación termo-vapor</t>
  </si>
  <si>
    <t>Arrendamiento financiero:</t>
  </si>
  <si>
    <t xml:space="preserve">  C.C.C. Samalayuca II, Módulos 1, 2 y 3</t>
  </si>
  <si>
    <t>Otros</t>
  </si>
  <si>
    <t>K028</t>
  </si>
  <si>
    <t>Proyectos de transformación de energía eléc-</t>
  </si>
  <si>
    <t>trica</t>
  </si>
  <si>
    <t xml:space="preserve">  Subestaciones SF6</t>
  </si>
  <si>
    <t xml:space="preserve">  S.E. Noroeste</t>
  </si>
  <si>
    <t xml:space="preserve">  S.E. Sureste-Peninsular</t>
  </si>
  <si>
    <t xml:space="preserve">  S.E. Oriente-Centro</t>
  </si>
  <si>
    <t>K029</t>
  </si>
  <si>
    <t>Proyectos del  Plan de Acción Inmediata (PAI)</t>
  </si>
  <si>
    <t>Transformación</t>
  </si>
  <si>
    <t>K030</t>
  </si>
  <si>
    <t>Proyectos de transmisión de energía eléctrica</t>
  </si>
  <si>
    <t>INDICADOR ESTRATEGICO: Crecimiento de</t>
  </si>
  <si>
    <t>la red troncal  de transmisión= longitud adicio-</t>
  </si>
  <si>
    <t>nal/ longitud total</t>
  </si>
  <si>
    <t xml:space="preserve">  Cable Submarino Cozumel</t>
  </si>
  <si>
    <t xml:space="preserve">  L.T. Sureste-Peninsular</t>
  </si>
  <si>
    <t xml:space="preserve">  L.T. Noroeste</t>
  </si>
  <si>
    <t>K031</t>
  </si>
  <si>
    <t>Proyectos del Plan  de Acción Inmediata (PAI)</t>
  </si>
  <si>
    <t>Transmisión</t>
  </si>
  <si>
    <t>Subsidios y Transferencias</t>
  </si>
  <si>
    <t>K032</t>
  </si>
  <si>
    <t>Proyectos de ampliación de redes de distribu-</t>
  </si>
  <si>
    <t>ción</t>
  </si>
  <si>
    <t>la  capacidad  de  subestaciones   de  distribu-</t>
  </si>
  <si>
    <t>ción  capacidad  adicional / capacidad  total</t>
  </si>
  <si>
    <t xml:space="preserve">Arrendamiento Financiero: </t>
  </si>
  <si>
    <t>K033</t>
  </si>
  <si>
    <t>Proyectos de ampliación de transmisión, trans-</t>
  </si>
  <si>
    <t>formación y operación</t>
  </si>
  <si>
    <t>K034</t>
  </si>
  <si>
    <t>Proyectos de ampliación de generación-opera</t>
  </si>
  <si>
    <t>442</t>
  </si>
  <si>
    <t>Distribuir y comercializar energía eléctrica</t>
  </si>
  <si>
    <t>I016</t>
  </si>
  <si>
    <t>Operación  y  mantenimiento  a distribución  y</t>
  </si>
  <si>
    <t>comercialización</t>
  </si>
  <si>
    <t xml:space="preserve">INDICADOR   ESTRATEGICO:   Crecimiento </t>
  </si>
  <si>
    <t>de usuarios  atendidos  =   nuevos   usuarios/</t>
  </si>
  <si>
    <t>número  de  usuarios</t>
  </si>
  <si>
    <t>507</t>
  </si>
  <si>
    <t>Generar energía eléctrica</t>
  </si>
  <si>
    <t>I014</t>
  </si>
  <si>
    <t>Operación y mantenimiento  a centrales gene-</t>
  </si>
  <si>
    <t>radoras</t>
  </si>
  <si>
    <t>INDICADOR   ESTRATEGICO:  Pérdidas  de</t>
  </si>
  <si>
    <t>508</t>
  </si>
  <si>
    <t>Transmitir y transformar energía eléctrica</t>
  </si>
  <si>
    <t>I015</t>
  </si>
  <si>
    <t xml:space="preserve">Operación  y  mantenimiento a transmisión </t>
  </si>
  <si>
    <t>y transformación</t>
  </si>
  <si>
    <t>INDICADOR ESTRATEGICO:Tiempo de inte-</t>
  </si>
  <si>
    <t>rrupción por usuario= minutos de  interrupción/</t>
  </si>
  <si>
    <t>número de usuarios totales</t>
  </si>
  <si>
    <t>Minuto</t>
  </si>
  <si>
    <t>701</t>
  </si>
  <si>
    <t>Administrar  recursos  humanos, materiales  y</t>
  </si>
  <si>
    <t>financieros</t>
  </si>
  <si>
    <t>TOTAL DEL GASTO PROGRAMABLE</t>
  </si>
  <si>
    <t>DEVENGADO</t>
  </si>
  <si>
    <t>Origen de los Recursos:</t>
  </si>
  <si>
    <t>1/  Se refiere a la relación de la meta original respecto al universo de cobertura.</t>
  </si>
  <si>
    <t>2/  Se refiere a la relación de la meta alcanzada respecto al universo de cobertura.</t>
  </si>
  <si>
    <t xml:space="preserve">  S.E. Occidental</t>
  </si>
  <si>
    <t>energía = ventas totales/generación bruta total</t>
  </si>
  <si>
    <t>HOJA   6   DE   6   .</t>
  </si>
  <si>
    <t>HOJA   5   DE   6   .</t>
  </si>
  <si>
    <t>HOJA   4   DE   6   .</t>
  </si>
  <si>
    <t>HOJA   3   DE   6   .</t>
  </si>
  <si>
    <t>HOJA   2   DE   6   .</t>
  </si>
  <si>
    <t xml:space="preserve">  Gruas hidráulicas, amortización 1999-2000</t>
  </si>
  <si>
    <t xml:space="preserve">  Amortización de helicópteros 1999-2000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</si>
</sst>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39" fontId="1" fillId="0" borderId="18" xfId="0" applyNumberFormat="1" applyFont="1" applyFill="1" applyBorder="1" applyAlignment="1">
      <alignment vertical="center"/>
    </xf>
    <xf numFmtId="174" fontId="0" fillId="0" borderId="10" xfId="0" applyNumberFormat="1" applyFont="1" applyFill="1" applyBorder="1" applyAlignment="1">
      <alignment vertical="center"/>
    </xf>
    <xf numFmtId="174" fontId="1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37" fontId="0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"/>
      <c r="W1" s="1"/>
    </row>
    <row r="2" spans="1:23" ht="23.25">
      <c r="A2" s="1"/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8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40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41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4"/>
      <c r="C6" s="8"/>
      <c r="D6" s="8"/>
      <c r="E6" s="8"/>
      <c r="F6" s="8"/>
      <c r="G6" s="8"/>
      <c r="H6" s="55"/>
      <c r="I6" s="10"/>
      <c r="J6" s="11"/>
      <c r="K6" s="54" t="s">
        <v>28</v>
      </c>
      <c r="L6" s="57"/>
      <c r="M6" s="57"/>
      <c r="N6" s="57"/>
      <c r="O6" s="57"/>
      <c r="P6" s="57"/>
      <c r="Q6" s="57"/>
      <c r="R6" s="8"/>
      <c r="S6" s="8"/>
      <c r="T6" s="14"/>
      <c r="U6" s="8"/>
      <c r="V6" s="9"/>
      <c r="W6" s="1"/>
    </row>
    <row r="7" spans="1:23" ht="23.25">
      <c r="A7" s="1"/>
      <c r="B7" s="19" t="s">
        <v>26</v>
      </c>
      <c r="C7" s="16"/>
      <c r="D7" s="16"/>
      <c r="E7" s="16"/>
      <c r="F7" s="16"/>
      <c r="G7" s="16"/>
      <c r="H7" s="56"/>
      <c r="I7" s="1"/>
      <c r="J7" s="18"/>
      <c r="K7" s="58"/>
      <c r="L7" s="59"/>
      <c r="M7" s="12" t="s">
        <v>29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27</v>
      </c>
      <c r="C8" s="20"/>
      <c r="D8" s="20"/>
      <c r="E8" s="20"/>
      <c r="F8" s="20"/>
      <c r="G8" s="20"/>
      <c r="H8" s="56"/>
      <c r="I8" s="22" t="s">
        <v>1</v>
      </c>
      <c r="J8" s="18"/>
      <c r="K8" s="15" t="s">
        <v>18</v>
      </c>
      <c r="L8" s="15" t="s">
        <v>30</v>
      </c>
      <c r="M8" s="60"/>
      <c r="N8" s="61"/>
      <c r="O8" s="62"/>
      <c r="P8" s="15" t="s">
        <v>38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39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31</v>
      </c>
      <c r="M10" s="29"/>
      <c r="N10" s="29"/>
      <c r="O10" s="29"/>
      <c r="P10" s="22" t="s">
        <v>32</v>
      </c>
      <c r="Q10" s="30" t="s">
        <v>32</v>
      </c>
      <c r="R10" s="90" t="s">
        <v>33</v>
      </c>
      <c r="S10" s="92" t="s">
        <v>34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35</v>
      </c>
      <c r="Q11" s="38" t="s">
        <v>36</v>
      </c>
      <c r="R11" s="91"/>
      <c r="S11" s="93"/>
      <c r="T11" s="34"/>
      <c r="U11" s="32"/>
      <c r="V11" s="37" t="s">
        <v>37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4"/>
      <c r="M12" s="63"/>
      <c r="N12" s="63"/>
      <c r="O12" s="63"/>
      <c r="P12" s="69"/>
      <c r="Q12" s="70"/>
      <c r="R12" s="71"/>
      <c r="S12" s="71"/>
      <c r="T12" s="72"/>
      <c r="U12" s="73"/>
      <c r="V12" s="73"/>
      <c r="W12" s="1"/>
    </row>
    <row r="13" spans="1:23" ht="23.25">
      <c r="A13" s="1"/>
      <c r="B13" s="45" t="s">
        <v>42</v>
      </c>
      <c r="C13" s="39"/>
      <c r="D13" s="39"/>
      <c r="E13" s="39"/>
      <c r="F13" s="40"/>
      <c r="G13" s="39"/>
      <c r="H13" s="41"/>
      <c r="I13" s="42" t="s">
        <v>43</v>
      </c>
      <c r="J13" s="43"/>
      <c r="K13" s="44"/>
      <c r="L13" s="64"/>
      <c r="M13" s="63"/>
      <c r="N13" s="63"/>
      <c r="O13" s="63"/>
      <c r="P13" s="69"/>
      <c r="Q13" s="70"/>
      <c r="R13" s="71"/>
      <c r="S13" s="71"/>
      <c r="T13" s="72">
        <f>+T17</f>
        <v>1765322.1</v>
      </c>
      <c r="U13" s="73">
        <f>+U17</f>
        <v>2281247.5</v>
      </c>
      <c r="V13" s="73">
        <f>(U13/T13)*100</f>
        <v>129.22556739078948</v>
      </c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 t="s">
        <v>44</v>
      </c>
      <c r="J14" s="43"/>
      <c r="K14" s="44"/>
      <c r="L14" s="64"/>
      <c r="M14" s="63"/>
      <c r="N14" s="63"/>
      <c r="O14" s="63"/>
      <c r="P14" s="69"/>
      <c r="Q14" s="70"/>
      <c r="R14" s="71"/>
      <c r="S14" s="71"/>
      <c r="T14" s="72">
        <f>+T23</f>
        <v>1765322.1</v>
      </c>
      <c r="U14" s="73">
        <f>+U23</f>
        <v>2281247.5</v>
      </c>
      <c r="V14" s="73">
        <f>(U14/T14)*100</f>
        <v>129.22556739078948</v>
      </c>
      <c r="W14" s="1"/>
    </row>
    <row r="15" spans="1:23" ht="23.25">
      <c r="A15" s="1"/>
      <c r="B15" s="40"/>
      <c r="C15" s="40"/>
      <c r="D15" s="40"/>
      <c r="E15" s="40"/>
      <c r="F15" s="40"/>
      <c r="G15" s="40"/>
      <c r="H15" s="41"/>
      <c r="I15" s="42" t="s">
        <v>45</v>
      </c>
      <c r="J15" s="43"/>
      <c r="K15" s="44"/>
      <c r="L15" s="64"/>
      <c r="M15" s="63"/>
      <c r="N15" s="63"/>
      <c r="O15" s="63"/>
      <c r="P15" s="69"/>
      <c r="Q15" s="70"/>
      <c r="R15" s="71"/>
      <c r="S15" s="71"/>
      <c r="T15" s="72"/>
      <c r="U15" s="73"/>
      <c r="V15" s="73"/>
      <c r="W15" s="1"/>
    </row>
    <row r="16" spans="1:23" ht="23.25">
      <c r="A16" s="1"/>
      <c r="B16" s="40"/>
      <c r="C16" s="40"/>
      <c r="D16" s="40"/>
      <c r="E16" s="40"/>
      <c r="F16" s="40"/>
      <c r="G16" s="40"/>
      <c r="H16" s="41"/>
      <c r="I16" s="42"/>
      <c r="J16" s="43"/>
      <c r="K16" s="44"/>
      <c r="L16" s="64"/>
      <c r="M16" s="63"/>
      <c r="N16" s="63"/>
      <c r="O16" s="63"/>
      <c r="P16" s="69"/>
      <c r="Q16" s="70"/>
      <c r="R16" s="71"/>
      <c r="S16" s="71"/>
      <c r="T16" s="72"/>
      <c r="U16" s="73"/>
      <c r="V16" s="73"/>
      <c r="W16" s="1"/>
    </row>
    <row r="17" spans="1:23" ht="23.25">
      <c r="A17" s="1"/>
      <c r="B17" s="40"/>
      <c r="C17" s="40" t="s">
        <v>46</v>
      </c>
      <c r="D17" s="40"/>
      <c r="E17" s="40"/>
      <c r="F17" s="40"/>
      <c r="G17" s="40"/>
      <c r="H17" s="41"/>
      <c r="I17" s="42" t="s">
        <v>47</v>
      </c>
      <c r="J17" s="43"/>
      <c r="K17" s="44"/>
      <c r="L17" s="64"/>
      <c r="M17" s="63"/>
      <c r="N17" s="63"/>
      <c r="O17" s="63"/>
      <c r="P17" s="69"/>
      <c r="Q17" s="70"/>
      <c r="R17" s="71"/>
      <c r="S17" s="71"/>
      <c r="T17" s="72">
        <f>+T22</f>
        <v>1765322.1</v>
      </c>
      <c r="U17" s="73">
        <f>+U22</f>
        <v>2281247.5</v>
      </c>
      <c r="V17" s="73">
        <f>(U17/T17)*100</f>
        <v>129.22556739078948</v>
      </c>
      <c r="W17" s="1"/>
    </row>
    <row r="18" spans="1:23" ht="23.25">
      <c r="A18" s="1"/>
      <c r="B18" s="40"/>
      <c r="C18" s="40"/>
      <c r="D18" s="40"/>
      <c r="E18" s="40"/>
      <c r="F18" s="40"/>
      <c r="G18" s="40"/>
      <c r="H18" s="41"/>
      <c r="I18" s="42" t="s">
        <v>44</v>
      </c>
      <c r="J18" s="43"/>
      <c r="K18" s="44"/>
      <c r="L18" s="64"/>
      <c r="M18" s="63"/>
      <c r="N18" s="63"/>
      <c r="O18" s="63"/>
      <c r="P18" s="69"/>
      <c r="Q18" s="70"/>
      <c r="R18" s="71"/>
      <c r="S18" s="71"/>
      <c r="T18" s="72">
        <f>+T23</f>
        <v>1765322.1</v>
      </c>
      <c r="U18" s="73">
        <f>+U23</f>
        <v>2281247.5</v>
      </c>
      <c r="V18" s="73">
        <f>(U18/T18)*100</f>
        <v>129.22556739078948</v>
      </c>
      <c r="W18" s="1"/>
    </row>
    <row r="19" spans="1:23" ht="23.25">
      <c r="A19" s="1"/>
      <c r="B19" s="40"/>
      <c r="C19" s="40"/>
      <c r="D19" s="40"/>
      <c r="E19" s="40"/>
      <c r="F19" s="40"/>
      <c r="G19" s="40"/>
      <c r="H19" s="41"/>
      <c r="I19" s="42" t="s">
        <v>45</v>
      </c>
      <c r="J19" s="43"/>
      <c r="K19" s="44"/>
      <c r="L19" s="64"/>
      <c r="M19" s="63"/>
      <c r="N19" s="63"/>
      <c r="O19" s="63"/>
      <c r="P19" s="69"/>
      <c r="Q19" s="70"/>
      <c r="R19" s="71"/>
      <c r="S19" s="71"/>
      <c r="T19" s="72"/>
      <c r="U19" s="73"/>
      <c r="V19" s="73"/>
      <c r="W19" s="1"/>
    </row>
    <row r="20" spans="1:23" ht="23.25">
      <c r="A20" s="1"/>
      <c r="B20" s="40"/>
      <c r="C20" s="40"/>
      <c r="D20" s="40"/>
      <c r="E20" s="40"/>
      <c r="F20" s="40"/>
      <c r="G20" s="40"/>
      <c r="H20" s="41"/>
      <c r="I20" s="42"/>
      <c r="J20" s="43"/>
      <c r="K20" s="44"/>
      <c r="L20" s="64"/>
      <c r="M20" s="63"/>
      <c r="N20" s="63"/>
      <c r="O20" s="63"/>
      <c r="P20" s="69"/>
      <c r="Q20" s="70"/>
      <c r="R20" s="71"/>
      <c r="S20" s="71"/>
      <c r="T20" s="72"/>
      <c r="U20" s="73"/>
      <c r="V20" s="73"/>
      <c r="W20" s="1"/>
    </row>
    <row r="21" spans="1:23" ht="23.25">
      <c r="A21" s="1"/>
      <c r="B21" s="40"/>
      <c r="C21" s="40"/>
      <c r="D21" s="40" t="s">
        <v>48</v>
      </c>
      <c r="E21" s="40"/>
      <c r="F21" s="40"/>
      <c r="G21" s="40"/>
      <c r="H21" s="41"/>
      <c r="I21" s="42" t="s">
        <v>49</v>
      </c>
      <c r="J21" s="43"/>
      <c r="K21" s="44"/>
      <c r="L21" s="64"/>
      <c r="M21" s="63"/>
      <c r="N21" s="63"/>
      <c r="O21" s="63"/>
      <c r="P21" s="69"/>
      <c r="Q21" s="70"/>
      <c r="R21" s="71"/>
      <c r="S21" s="71"/>
      <c r="T21" s="72"/>
      <c r="U21" s="73"/>
      <c r="V21" s="73"/>
      <c r="W21" s="1"/>
    </row>
    <row r="22" spans="1:23" ht="23.25">
      <c r="A22" s="1"/>
      <c r="B22" s="40"/>
      <c r="C22" s="40"/>
      <c r="D22" s="40"/>
      <c r="E22" s="40"/>
      <c r="F22" s="40"/>
      <c r="G22" s="40"/>
      <c r="H22" s="41"/>
      <c r="I22" s="42" t="s">
        <v>50</v>
      </c>
      <c r="J22" s="43"/>
      <c r="K22" s="44"/>
      <c r="L22" s="64"/>
      <c r="M22" s="63"/>
      <c r="N22" s="63"/>
      <c r="O22" s="63"/>
      <c r="P22" s="69"/>
      <c r="Q22" s="70"/>
      <c r="R22" s="71"/>
      <c r="S22" s="71"/>
      <c r="T22" s="72">
        <f>+T23</f>
        <v>1765322.1</v>
      </c>
      <c r="U22" s="73">
        <f>+U23</f>
        <v>2281247.5</v>
      </c>
      <c r="V22" s="73">
        <f>(U22/T22)*100</f>
        <v>129.22556739078948</v>
      </c>
      <c r="W22" s="1"/>
    </row>
    <row r="23" spans="1:23" ht="23.25">
      <c r="A23" s="1"/>
      <c r="B23" s="40"/>
      <c r="C23" s="40"/>
      <c r="D23" s="40"/>
      <c r="E23" s="40"/>
      <c r="F23" s="40"/>
      <c r="G23" s="40"/>
      <c r="H23" s="41"/>
      <c r="I23" s="42" t="s">
        <v>44</v>
      </c>
      <c r="J23" s="43"/>
      <c r="K23" s="44"/>
      <c r="L23" s="64"/>
      <c r="M23" s="63"/>
      <c r="N23" s="63"/>
      <c r="O23" s="63"/>
      <c r="P23" s="69"/>
      <c r="Q23" s="70"/>
      <c r="R23" s="71"/>
      <c r="S23" s="71"/>
      <c r="T23" s="72">
        <f>+T27</f>
        <v>1765322.1</v>
      </c>
      <c r="U23" s="73">
        <f>+U27</f>
        <v>2281247.5</v>
      </c>
      <c r="V23" s="73">
        <f>(U23/T23)*100</f>
        <v>129.22556739078948</v>
      </c>
      <c r="W23" s="1"/>
    </row>
    <row r="24" spans="1:23" ht="23.25">
      <c r="A24" s="1"/>
      <c r="B24" s="40"/>
      <c r="C24" s="40"/>
      <c r="D24" s="40"/>
      <c r="E24" s="40"/>
      <c r="F24" s="40"/>
      <c r="G24" s="40"/>
      <c r="H24" s="41"/>
      <c r="I24" s="42" t="s">
        <v>45</v>
      </c>
      <c r="J24" s="43"/>
      <c r="K24" s="44"/>
      <c r="L24" s="64"/>
      <c r="M24" s="63"/>
      <c r="N24" s="63"/>
      <c r="O24" s="63"/>
      <c r="P24" s="69"/>
      <c r="Q24" s="70"/>
      <c r="R24" s="71"/>
      <c r="S24" s="71"/>
      <c r="T24" s="72"/>
      <c r="U24" s="73"/>
      <c r="V24" s="73"/>
      <c r="W24" s="1"/>
    </row>
    <row r="25" spans="1:23" ht="23.25">
      <c r="A25" s="1"/>
      <c r="B25" s="40"/>
      <c r="C25" s="40"/>
      <c r="D25" s="40"/>
      <c r="E25" s="40"/>
      <c r="F25" s="40"/>
      <c r="G25" s="40"/>
      <c r="H25" s="41"/>
      <c r="I25" s="42"/>
      <c r="J25" s="43"/>
      <c r="K25" s="44"/>
      <c r="L25" s="64"/>
      <c r="M25" s="63"/>
      <c r="N25" s="63"/>
      <c r="O25" s="63"/>
      <c r="P25" s="69"/>
      <c r="Q25" s="70"/>
      <c r="R25" s="71"/>
      <c r="S25" s="71"/>
      <c r="T25" s="72"/>
      <c r="U25" s="73"/>
      <c r="V25" s="73"/>
      <c r="W25" s="1"/>
    </row>
    <row r="26" spans="1:23" ht="23.25">
      <c r="A26" s="1"/>
      <c r="B26" s="40"/>
      <c r="C26" s="40"/>
      <c r="D26" s="40"/>
      <c r="E26" s="40"/>
      <c r="F26" s="40" t="s">
        <v>51</v>
      </c>
      <c r="G26" s="40"/>
      <c r="H26" s="41"/>
      <c r="I26" s="42" t="s">
        <v>52</v>
      </c>
      <c r="J26" s="43"/>
      <c r="K26" s="44"/>
      <c r="L26" s="64"/>
      <c r="M26" s="63"/>
      <c r="N26" s="63"/>
      <c r="O26" s="63"/>
      <c r="P26" s="69"/>
      <c r="Q26" s="70"/>
      <c r="R26" s="71"/>
      <c r="S26" s="71"/>
      <c r="T26" s="72">
        <f>+T27</f>
        <v>1765322.1</v>
      </c>
      <c r="U26" s="73">
        <f>+U27</f>
        <v>2281247.5</v>
      </c>
      <c r="V26" s="73">
        <f>(U26/T26)*100</f>
        <v>129.22556739078948</v>
      </c>
      <c r="W26" s="1"/>
    </row>
    <row r="27" spans="1:23" ht="23.25">
      <c r="A27" s="1"/>
      <c r="B27" s="40"/>
      <c r="C27" s="40"/>
      <c r="D27" s="40"/>
      <c r="E27" s="40"/>
      <c r="F27" s="40"/>
      <c r="G27" s="40"/>
      <c r="H27" s="41"/>
      <c r="I27" s="42" t="s">
        <v>44</v>
      </c>
      <c r="J27" s="43"/>
      <c r="K27" s="44"/>
      <c r="L27" s="64"/>
      <c r="M27" s="63"/>
      <c r="N27" s="63"/>
      <c r="O27" s="63"/>
      <c r="P27" s="69"/>
      <c r="Q27" s="70"/>
      <c r="R27" s="71"/>
      <c r="S27" s="71"/>
      <c r="T27" s="74">
        <v>1765322.1</v>
      </c>
      <c r="U27" s="74">
        <v>2281247.5</v>
      </c>
      <c r="V27" s="74">
        <f>(U27/T27)*100</f>
        <v>129.22556739078948</v>
      </c>
      <c r="W27" s="1"/>
    </row>
    <row r="28" spans="1:23" ht="23.25">
      <c r="A28" s="1"/>
      <c r="B28" s="40"/>
      <c r="C28" s="40"/>
      <c r="D28" s="40"/>
      <c r="E28" s="40"/>
      <c r="F28" s="40"/>
      <c r="G28" s="40"/>
      <c r="H28" s="41"/>
      <c r="I28" s="42" t="s">
        <v>45</v>
      </c>
      <c r="J28" s="43"/>
      <c r="K28" s="44"/>
      <c r="L28" s="64"/>
      <c r="M28" s="63"/>
      <c r="N28" s="63"/>
      <c r="O28" s="63"/>
      <c r="P28" s="69"/>
      <c r="Q28" s="70"/>
      <c r="R28" s="71"/>
      <c r="S28" s="71"/>
      <c r="T28" s="72"/>
      <c r="U28" s="73"/>
      <c r="V28" s="73"/>
      <c r="W28" s="1"/>
    </row>
    <row r="29" spans="1:23" ht="23.25">
      <c r="A29" s="1"/>
      <c r="B29" s="40"/>
      <c r="C29" s="46"/>
      <c r="D29" s="46"/>
      <c r="E29" s="46"/>
      <c r="F29" s="46"/>
      <c r="G29" s="46"/>
      <c r="H29" s="42"/>
      <c r="I29" s="42"/>
      <c r="J29" s="43"/>
      <c r="K29" s="44"/>
      <c r="L29" s="64"/>
      <c r="M29" s="64"/>
      <c r="N29" s="64"/>
      <c r="O29" s="64"/>
      <c r="P29" s="69"/>
      <c r="Q29" s="70"/>
      <c r="R29" s="71"/>
      <c r="S29" s="71"/>
      <c r="T29" s="74"/>
      <c r="U29" s="74"/>
      <c r="V29" s="74"/>
      <c r="W29" s="1"/>
    </row>
    <row r="30" spans="1:23" ht="23.25">
      <c r="A30" s="1"/>
      <c r="B30" s="40" t="s">
        <v>53</v>
      </c>
      <c r="C30" s="40"/>
      <c r="D30" s="40"/>
      <c r="E30" s="40"/>
      <c r="F30" s="40"/>
      <c r="G30" s="40"/>
      <c r="H30" s="41"/>
      <c r="I30" s="42" t="s">
        <v>54</v>
      </c>
      <c r="J30" s="43"/>
      <c r="K30" s="44"/>
      <c r="L30" s="64"/>
      <c r="M30" s="63"/>
      <c r="N30" s="63"/>
      <c r="O30" s="63"/>
      <c r="P30" s="69"/>
      <c r="Q30" s="70"/>
      <c r="R30" s="71"/>
      <c r="S30" s="71"/>
      <c r="T30" s="74">
        <f>+T31</f>
        <v>63018524.70000001</v>
      </c>
      <c r="U30" s="74">
        <f>+U31</f>
        <v>60921138.5</v>
      </c>
      <c r="V30" s="74">
        <f>(U30/T30)*100</f>
        <v>96.67179419070087</v>
      </c>
      <c r="W30" s="1"/>
    </row>
    <row r="31" spans="1:23" ht="23.25">
      <c r="A31" s="1"/>
      <c r="B31" s="40"/>
      <c r="C31" s="46"/>
      <c r="D31" s="46"/>
      <c r="E31" s="46"/>
      <c r="F31" s="46"/>
      <c r="G31" s="46"/>
      <c r="H31" s="42"/>
      <c r="I31" s="42" t="s">
        <v>44</v>
      </c>
      <c r="J31" s="43"/>
      <c r="K31" s="44"/>
      <c r="L31" s="64"/>
      <c r="M31" s="64"/>
      <c r="N31" s="64"/>
      <c r="O31" s="64"/>
      <c r="P31" s="69"/>
      <c r="Q31" s="70"/>
      <c r="R31" s="71"/>
      <c r="S31" s="71"/>
      <c r="T31" s="72">
        <f>+T35</f>
        <v>63018524.70000001</v>
      </c>
      <c r="U31" s="73">
        <f>+U35</f>
        <v>60921138.5</v>
      </c>
      <c r="V31" s="73">
        <f>(U31/T31)*100</f>
        <v>96.67179419070087</v>
      </c>
      <c r="W31" s="1"/>
    </row>
    <row r="32" spans="1:23" ht="23.25">
      <c r="A32" s="1"/>
      <c r="B32" s="40"/>
      <c r="C32" s="40"/>
      <c r="D32" s="40"/>
      <c r="E32" s="40"/>
      <c r="F32" s="40"/>
      <c r="G32" s="40"/>
      <c r="H32" s="41"/>
      <c r="I32" s="42" t="s">
        <v>45</v>
      </c>
      <c r="J32" s="43"/>
      <c r="K32" s="44"/>
      <c r="L32" s="64"/>
      <c r="M32" s="63"/>
      <c r="N32" s="63"/>
      <c r="O32" s="63"/>
      <c r="P32" s="69"/>
      <c r="Q32" s="70"/>
      <c r="R32" s="71"/>
      <c r="S32" s="71"/>
      <c r="T32" s="72"/>
      <c r="U32" s="73">
        <f>+U36</f>
        <v>0</v>
      </c>
      <c r="V32" s="73"/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/>
      <c r="J33" s="43"/>
      <c r="K33" s="44"/>
      <c r="L33" s="64"/>
      <c r="M33" s="63"/>
      <c r="N33" s="63"/>
      <c r="O33" s="63"/>
      <c r="P33" s="69"/>
      <c r="Q33" s="70"/>
      <c r="R33" s="71"/>
      <c r="S33" s="71"/>
      <c r="T33" s="72"/>
      <c r="U33" s="73"/>
      <c r="V33" s="73"/>
      <c r="W33" s="1"/>
    </row>
    <row r="34" spans="1:23" ht="23.25">
      <c r="A34" s="1"/>
      <c r="B34" s="40"/>
      <c r="C34" s="40" t="s">
        <v>46</v>
      </c>
      <c r="D34" s="40"/>
      <c r="E34" s="40"/>
      <c r="F34" s="40"/>
      <c r="G34" s="40"/>
      <c r="H34" s="41"/>
      <c r="I34" s="42" t="s">
        <v>55</v>
      </c>
      <c r="J34" s="43"/>
      <c r="K34" s="44"/>
      <c r="L34" s="64"/>
      <c r="M34" s="63"/>
      <c r="N34" s="63"/>
      <c r="O34" s="63"/>
      <c r="P34" s="69"/>
      <c r="Q34" s="70"/>
      <c r="R34" s="71"/>
      <c r="S34" s="71"/>
      <c r="T34" s="72">
        <f>+T35</f>
        <v>63018524.70000001</v>
      </c>
      <c r="U34" s="73">
        <f>+U35</f>
        <v>60921138.5</v>
      </c>
      <c r="V34" s="73">
        <f>(U34/T34)*100</f>
        <v>96.67179419070087</v>
      </c>
      <c r="W34" s="1"/>
    </row>
    <row r="35" spans="1:23" ht="23.25">
      <c r="A35" s="1"/>
      <c r="B35" s="40"/>
      <c r="C35" s="40"/>
      <c r="D35" s="40"/>
      <c r="E35" s="40"/>
      <c r="F35" s="40"/>
      <c r="G35" s="40"/>
      <c r="H35" s="41"/>
      <c r="I35" s="42" t="s">
        <v>44</v>
      </c>
      <c r="J35" s="43"/>
      <c r="K35" s="44"/>
      <c r="L35" s="64"/>
      <c r="M35" s="63"/>
      <c r="N35" s="63"/>
      <c r="O35" s="63"/>
      <c r="P35" s="69"/>
      <c r="Q35" s="70"/>
      <c r="R35" s="71"/>
      <c r="S35" s="71"/>
      <c r="T35" s="72">
        <f>+T40</f>
        <v>63018524.70000001</v>
      </c>
      <c r="U35" s="73">
        <f>+U39</f>
        <v>60921138.5</v>
      </c>
      <c r="V35" s="73">
        <f>(U35/T35)*100</f>
        <v>96.67179419070087</v>
      </c>
      <c r="W35" s="1"/>
    </row>
    <row r="36" spans="1:23" ht="23.25">
      <c r="A36" s="1"/>
      <c r="B36" s="40"/>
      <c r="C36" s="40"/>
      <c r="D36" s="40"/>
      <c r="E36" s="40"/>
      <c r="F36" s="40"/>
      <c r="G36" s="40"/>
      <c r="H36" s="41"/>
      <c r="I36" s="42" t="s">
        <v>45</v>
      </c>
      <c r="J36" s="43"/>
      <c r="K36" s="44"/>
      <c r="L36" s="64"/>
      <c r="M36" s="63"/>
      <c r="N36" s="63"/>
      <c r="O36" s="63"/>
      <c r="P36" s="69"/>
      <c r="Q36" s="70"/>
      <c r="R36" s="71"/>
      <c r="S36" s="71"/>
      <c r="T36" s="72"/>
      <c r="U36" s="73"/>
      <c r="V36" s="73"/>
      <c r="W36" s="1"/>
    </row>
    <row r="37" spans="1:23" ht="23.25">
      <c r="A37" s="1"/>
      <c r="B37" s="40"/>
      <c r="C37" s="40"/>
      <c r="D37" s="40"/>
      <c r="E37" s="40"/>
      <c r="F37" s="40"/>
      <c r="G37" s="40"/>
      <c r="H37" s="41"/>
      <c r="I37" s="42"/>
      <c r="J37" s="43"/>
      <c r="K37" s="44"/>
      <c r="L37" s="64"/>
      <c r="M37" s="63"/>
      <c r="N37" s="63"/>
      <c r="O37" s="63"/>
      <c r="P37" s="69"/>
      <c r="Q37" s="70"/>
      <c r="R37" s="71"/>
      <c r="S37" s="71"/>
      <c r="T37" s="72"/>
      <c r="U37" s="73"/>
      <c r="V37" s="73"/>
      <c r="W37" s="1"/>
    </row>
    <row r="38" spans="1:23" ht="23.25">
      <c r="A38" s="1"/>
      <c r="B38" s="40"/>
      <c r="C38" s="40"/>
      <c r="D38" s="40" t="s">
        <v>48</v>
      </c>
      <c r="E38" s="40"/>
      <c r="F38" s="40"/>
      <c r="G38" s="40"/>
      <c r="H38" s="41"/>
      <c r="I38" s="42" t="s">
        <v>49</v>
      </c>
      <c r="J38" s="43"/>
      <c r="K38" s="44"/>
      <c r="L38" s="64"/>
      <c r="M38" s="63"/>
      <c r="N38" s="63"/>
      <c r="O38" s="63"/>
      <c r="P38" s="69"/>
      <c r="Q38" s="70"/>
      <c r="R38" s="71"/>
      <c r="S38" s="71"/>
      <c r="T38" s="72"/>
      <c r="U38" s="73"/>
      <c r="V38" s="73"/>
      <c r="W38" s="1"/>
    </row>
    <row r="39" spans="1:23" ht="23.25">
      <c r="A39" s="1"/>
      <c r="B39" s="40"/>
      <c r="C39" s="40"/>
      <c r="D39" s="40"/>
      <c r="E39" s="40"/>
      <c r="F39" s="40"/>
      <c r="G39" s="40"/>
      <c r="H39" s="41"/>
      <c r="I39" s="42" t="s">
        <v>50</v>
      </c>
      <c r="J39" s="43"/>
      <c r="K39" s="44"/>
      <c r="L39" s="64"/>
      <c r="M39" s="63"/>
      <c r="N39" s="63"/>
      <c r="O39" s="63"/>
      <c r="P39" s="69"/>
      <c r="Q39" s="70"/>
      <c r="R39" s="71"/>
      <c r="S39" s="71"/>
      <c r="T39" s="72">
        <f>+T40</f>
        <v>63018524.70000001</v>
      </c>
      <c r="U39" s="73">
        <f>+U40</f>
        <v>60921138.5</v>
      </c>
      <c r="V39" s="73">
        <f>(U39/T39)*100</f>
        <v>96.67179419070087</v>
      </c>
      <c r="W39" s="1"/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 t="s">
        <v>44</v>
      </c>
      <c r="J40" s="43"/>
      <c r="K40" s="44"/>
      <c r="L40" s="64"/>
      <c r="M40" s="63"/>
      <c r="N40" s="63"/>
      <c r="O40" s="63"/>
      <c r="P40" s="69"/>
      <c r="Q40" s="70"/>
      <c r="R40" s="71"/>
      <c r="S40" s="71"/>
      <c r="T40" s="72">
        <f>+T56+T171+T197+T211+T237</f>
        <v>63018524.70000001</v>
      </c>
      <c r="U40" s="73">
        <f>+U56+U171+U197+U211+U237</f>
        <v>60921138.5</v>
      </c>
      <c r="V40" s="73">
        <f>(U40/T40)*100</f>
        <v>96.67179419070087</v>
      </c>
      <c r="W40" s="1"/>
    </row>
    <row r="41" spans="1:23" ht="23.25">
      <c r="A41" s="1"/>
      <c r="B41" s="40"/>
      <c r="C41" s="40"/>
      <c r="D41" s="40"/>
      <c r="E41" s="40"/>
      <c r="F41" s="40"/>
      <c r="G41" s="40"/>
      <c r="H41" s="41"/>
      <c r="I41" s="42" t="s">
        <v>45</v>
      </c>
      <c r="J41" s="43"/>
      <c r="K41" s="44"/>
      <c r="L41" s="64"/>
      <c r="M41" s="63"/>
      <c r="N41" s="63"/>
      <c r="O41" s="63"/>
      <c r="P41" s="69"/>
      <c r="Q41" s="70"/>
      <c r="R41" s="71"/>
      <c r="S41" s="71"/>
      <c r="T41" s="72"/>
      <c r="U41" s="73"/>
      <c r="V41" s="73"/>
      <c r="W41" s="1"/>
    </row>
    <row r="42" spans="1:23" ht="23.25">
      <c r="A42" s="1"/>
      <c r="B42" s="40"/>
      <c r="C42" s="40"/>
      <c r="D42" s="40"/>
      <c r="E42" s="40"/>
      <c r="F42" s="40"/>
      <c r="G42" s="40"/>
      <c r="H42" s="41"/>
      <c r="I42" s="42"/>
      <c r="J42" s="43"/>
      <c r="K42" s="44"/>
      <c r="L42" s="64"/>
      <c r="M42" s="63"/>
      <c r="N42" s="63"/>
      <c r="O42" s="63"/>
      <c r="P42" s="69"/>
      <c r="Q42" s="70"/>
      <c r="R42" s="71"/>
      <c r="S42" s="71"/>
      <c r="T42" s="72"/>
      <c r="U42" s="73"/>
      <c r="V42" s="73"/>
      <c r="W42" s="1"/>
    </row>
    <row r="43" spans="1:23" ht="23.25">
      <c r="A43" s="1"/>
      <c r="B43" s="40"/>
      <c r="C43" s="40"/>
      <c r="D43" s="40"/>
      <c r="E43" s="40"/>
      <c r="F43" s="40"/>
      <c r="G43" s="40"/>
      <c r="H43" s="41"/>
      <c r="I43" s="42"/>
      <c r="J43" s="43"/>
      <c r="K43" s="44"/>
      <c r="L43" s="64"/>
      <c r="M43" s="63"/>
      <c r="N43" s="63"/>
      <c r="O43" s="63"/>
      <c r="P43" s="69"/>
      <c r="Q43" s="70"/>
      <c r="R43" s="71"/>
      <c r="S43" s="71"/>
      <c r="T43" s="72"/>
      <c r="U43" s="73"/>
      <c r="V43" s="73"/>
      <c r="W43" s="1"/>
    </row>
    <row r="44" spans="1:23" ht="23.25">
      <c r="A44" s="1"/>
      <c r="B44" s="40"/>
      <c r="C44" s="40"/>
      <c r="D44" s="40"/>
      <c r="E44" s="40"/>
      <c r="F44" s="40"/>
      <c r="G44" s="40"/>
      <c r="H44" s="41"/>
      <c r="I44" s="42"/>
      <c r="J44" s="43"/>
      <c r="K44" s="44"/>
      <c r="L44" s="64"/>
      <c r="M44" s="63"/>
      <c r="N44" s="63"/>
      <c r="O44" s="63"/>
      <c r="P44" s="69"/>
      <c r="Q44" s="70"/>
      <c r="R44" s="71"/>
      <c r="S44" s="71"/>
      <c r="T44" s="72"/>
      <c r="U44" s="73"/>
      <c r="V44" s="73"/>
      <c r="W44" s="1"/>
    </row>
    <row r="45" spans="1:23" ht="23.25">
      <c r="A45" s="1"/>
      <c r="B45" s="47"/>
      <c r="C45" s="47"/>
      <c r="D45" s="47"/>
      <c r="E45" s="47"/>
      <c r="F45" s="47"/>
      <c r="G45" s="47"/>
      <c r="H45" s="48"/>
      <c r="I45" s="49"/>
      <c r="J45" s="50"/>
      <c r="K45" s="51"/>
      <c r="L45" s="66"/>
      <c r="M45" s="65"/>
      <c r="N45" s="65"/>
      <c r="O45" s="65"/>
      <c r="P45" s="75"/>
      <c r="Q45" s="76"/>
      <c r="R45" s="77"/>
      <c r="S45" s="77"/>
      <c r="T45" s="78"/>
      <c r="U45" s="79"/>
      <c r="V45" s="80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2"/>
      <c r="R46" s="52"/>
      <c r="S46" s="52"/>
      <c r="T46" s="52"/>
      <c r="U46" s="52"/>
      <c r="V46" s="52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2"/>
      <c r="R47" s="52"/>
      <c r="S47" s="52"/>
      <c r="T47" s="52"/>
      <c r="U47" s="52"/>
      <c r="V47" s="53" t="s">
        <v>138</v>
      </c>
      <c r="W47" s="1"/>
    </row>
    <row r="48" spans="1:23" ht="23.25">
      <c r="A48" s="1"/>
      <c r="B48" s="54"/>
      <c r="C48" s="8"/>
      <c r="D48" s="8"/>
      <c r="E48" s="8"/>
      <c r="F48" s="8"/>
      <c r="G48" s="8"/>
      <c r="H48" s="55"/>
      <c r="I48" s="10"/>
      <c r="J48" s="11"/>
      <c r="K48" s="54" t="s">
        <v>28</v>
      </c>
      <c r="L48" s="57"/>
      <c r="M48" s="57"/>
      <c r="N48" s="57"/>
      <c r="O48" s="57"/>
      <c r="P48" s="57"/>
      <c r="Q48" s="57"/>
      <c r="R48" s="8"/>
      <c r="S48" s="8"/>
      <c r="T48" s="14"/>
      <c r="U48" s="8"/>
      <c r="V48" s="9"/>
      <c r="W48" s="1"/>
    </row>
    <row r="49" spans="1:23" ht="23.25">
      <c r="A49" s="1"/>
      <c r="B49" s="19" t="s">
        <v>26</v>
      </c>
      <c r="C49" s="16"/>
      <c r="D49" s="16"/>
      <c r="E49" s="16"/>
      <c r="F49" s="16"/>
      <c r="G49" s="16"/>
      <c r="H49" s="56"/>
      <c r="I49" s="1"/>
      <c r="J49" s="18"/>
      <c r="K49" s="58"/>
      <c r="L49" s="59"/>
      <c r="M49" s="12" t="s">
        <v>29</v>
      </c>
      <c r="N49" s="12"/>
      <c r="O49" s="12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27</v>
      </c>
      <c r="C50" s="20"/>
      <c r="D50" s="20"/>
      <c r="E50" s="20"/>
      <c r="F50" s="20"/>
      <c r="G50" s="20"/>
      <c r="H50" s="56"/>
      <c r="I50" s="22" t="s">
        <v>1</v>
      </c>
      <c r="J50" s="18"/>
      <c r="K50" s="15" t="s">
        <v>18</v>
      </c>
      <c r="L50" s="15" t="s">
        <v>30</v>
      </c>
      <c r="M50" s="60"/>
      <c r="N50" s="61"/>
      <c r="O50" s="62"/>
      <c r="P50" s="15" t="s">
        <v>38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28" t="s">
        <v>19</v>
      </c>
      <c r="M51" s="29" t="s">
        <v>4</v>
      </c>
      <c r="N51" s="31" t="s">
        <v>5</v>
      </c>
      <c r="O51" s="29" t="s">
        <v>6</v>
      </c>
      <c r="P51" s="23" t="s">
        <v>39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29" t="s">
        <v>31</v>
      </c>
      <c r="M52" s="29"/>
      <c r="N52" s="29"/>
      <c r="O52" s="29"/>
      <c r="P52" s="22" t="s">
        <v>32</v>
      </c>
      <c r="Q52" s="30" t="s">
        <v>32</v>
      </c>
      <c r="R52" s="90" t="s">
        <v>33</v>
      </c>
      <c r="S52" s="92" t="s">
        <v>34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35</v>
      </c>
      <c r="Q53" s="38" t="s">
        <v>36</v>
      </c>
      <c r="R53" s="91"/>
      <c r="S53" s="93"/>
      <c r="T53" s="34"/>
      <c r="U53" s="32"/>
      <c r="V53" s="37" t="s">
        <v>37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4"/>
      <c r="M54" s="63"/>
      <c r="N54" s="63"/>
      <c r="O54" s="63"/>
      <c r="P54" s="69"/>
      <c r="Q54" s="70"/>
      <c r="R54" s="71"/>
      <c r="S54" s="71"/>
      <c r="T54" s="72"/>
      <c r="U54" s="73"/>
      <c r="V54" s="73"/>
      <c r="W54" s="1"/>
    </row>
    <row r="55" spans="1:23" ht="23.25">
      <c r="A55" s="1"/>
      <c r="B55" s="40" t="s">
        <v>53</v>
      </c>
      <c r="C55" s="40" t="s">
        <v>46</v>
      </c>
      <c r="D55" s="40" t="s">
        <v>48</v>
      </c>
      <c r="E55" s="40"/>
      <c r="F55" s="40" t="s">
        <v>56</v>
      </c>
      <c r="G55" s="40"/>
      <c r="H55" s="41"/>
      <c r="I55" s="42" t="s">
        <v>57</v>
      </c>
      <c r="J55" s="43"/>
      <c r="K55" s="44"/>
      <c r="L55" s="64"/>
      <c r="M55" s="63"/>
      <c r="N55" s="63"/>
      <c r="O55" s="63"/>
      <c r="P55" s="69"/>
      <c r="Q55" s="70"/>
      <c r="R55" s="71"/>
      <c r="S55" s="69"/>
      <c r="T55" s="73">
        <v>11001878</v>
      </c>
      <c r="U55" s="73">
        <f>+U56</f>
        <v>10905637.4</v>
      </c>
      <c r="V55" s="73">
        <f>(U55/T55)*100</f>
        <v>99.1252348008222</v>
      </c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42" t="s">
        <v>44</v>
      </c>
      <c r="J56" s="43"/>
      <c r="K56" s="44"/>
      <c r="L56" s="64"/>
      <c r="M56" s="63"/>
      <c r="N56" s="63"/>
      <c r="O56" s="63"/>
      <c r="P56" s="69"/>
      <c r="Q56" s="70"/>
      <c r="R56" s="71"/>
      <c r="S56" s="69"/>
      <c r="T56" s="73">
        <f>+T60+T64+T68+T77+T102+T113+T124+T147+T162+T167+T223</f>
        <v>11001878</v>
      </c>
      <c r="U56" s="73">
        <f>+U60+U64+U68+U77+U102+U113+U124+U147+U162+U167</f>
        <v>10905637.4</v>
      </c>
      <c r="V56" s="73">
        <f>(U56/T56)*100</f>
        <v>99.1252348008222</v>
      </c>
      <c r="W56" s="1"/>
    </row>
    <row r="57" spans="1:23" ht="23.25">
      <c r="A57" s="1"/>
      <c r="B57" s="40"/>
      <c r="C57" s="46"/>
      <c r="D57" s="46"/>
      <c r="E57" s="46"/>
      <c r="F57" s="46"/>
      <c r="G57" s="46"/>
      <c r="H57" s="42"/>
      <c r="I57" s="42" t="s">
        <v>45</v>
      </c>
      <c r="J57" s="43"/>
      <c r="K57" s="44"/>
      <c r="L57" s="64"/>
      <c r="M57" s="64"/>
      <c r="N57" s="64"/>
      <c r="O57" s="64"/>
      <c r="P57" s="69"/>
      <c r="Q57" s="70"/>
      <c r="R57" s="71"/>
      <c r="S57" s="69"/>
      <c r="T57" s="81"/>
      <c r="U57" s="74"/>
      <c r="V57" s="74"/>
      <c r="W57" s="1"/>
    </row>
    <row r="58" spans="1:23" ht="23.25">
      <c r="A58" s="1"/>
      <c r="B58" s="40"/>
      <c r="C58" s="40"/>
      <c r="D58" s="40"/>
      <c r="E58" s="40"/>
      <c r="F58" s="40"/>
      <c r="G58" s="40"/>
      <c r="H58" s="41"/>
      <c r="I58" s="42"/>
      <c r="J58" s="43"/>
      <c r="K58" s="44"/>
      <c r="L58" s="64"/>
      <c r="M58" s="63"/>
      <c r="N58" s="63"/>
      <c r="O58" s="63"/>
      <c r="P58" s="69"/>
      <c r="Q58" s="70"/>
      <c r="R58" s="71"/>
      <c r="S58" s="69"/>
      <c r="T58" s="73"/>
      <c r="U58" s="73"/>
      <c r="V58" s="73"/>
      <c r="W58" s="1"/>
    </row>
    <row r="59" spans="1:23" ht="23.25">
      <c r="A59" s="1"/>
      <c r="B59" s="40"/>
      <c r="C59" s="40"/>
      <c r="D59" s="40"/>
      <c r="E59" s="40"/>
      <c r="F59" s="40"/>
      <c r="G59" s="40" t="s">
        <v>58</v>
      </c>
      <c r="H59" s="41"/>
      <c r="I59" s="42" t="s">
        <v>59</v>
      </c>
      <c r="J59" s="43"/>
      <c r="K59" s="44"/>
      <c r="L59" s="64"/>
      <c r="M59" s="64"/>
      <c r="N59" s="64"/>
      <c r="O59" s="64"/>
      <c r="P59" s="69"/>
      <c r="Q59" s="70"/>
      <c r="R59" s="71"/>
      <c r="S59" s="69"/>
      <c r="T59" s="81">
        <f>+T60</f>
        <v>91270</v>
      </c>
      <c r="U59" s="74">
        <f>+U60</f>
        <v>128813.2</v>
      </c>
      <c r="V59" s="74">
        <f>(U59/T59)*100</f>
        <v>141.1342171578832</v>
      </c>
      <c r="W59" s="1"/>
    </row>
    <row r="60" spans="1:23" ht="23.25">
      <c r="A60" s="1"/>
      <c r="B60" s="40"/>
      <c r="C60" s="40"/>
      <c r="D60" s="40"/>
      <c r="E60" s="40"/>
      <c r="F60" s="40"/>
      <c r="G60" s="40"/>
      <c r="H60" s="41"/>
      <c r="I60" s="42" t="s">
        <v>60</v>
      </c>
      <c r="J60" s="43"/>
      <c r="K60" s="44"/>
      <c r="L60" s="64"/>
      <c r="M60" s="64"/>
      <c r="N60" s="64"/>
      <c r="O60" s="64"/>
      <c r="P60" s="69"/>
      <c r="Q60" s="70"/>
      <c r="R60" s="71"/>
      <c r="S60" s="69"/>
      <c r="T60" s="81">
        <v>91270</v>
      </c>
      <c r="U60" s="74">
        <v>128813.2</v>
      </c>
      <c r="V60" s="74">
        <f>(U60/T60)*100</f>
        <v>141.1342171578832</v>
      </c>
      <c r="W60" s="1"/>
    </row>
    <row r="61" spans="1:23" ht="23.25">
      <c r="A61" s="1"/>
      <c r="B61" s="40"/>
      <c r="C61" s="40"/>
      <c r="D61" s="40"/>
      <c r="E61" s="40"/>
      <c r="F61" s="40"/>
      <c r="G61" s="40"/>
      <c r="H61" s="41"/>
      <c r="I61" s="42" t="s">
        <v>45</v>
      </c>
      <c r="J61" s="43"/>
      <c r="K61" s="44"/>
      <c r="L61" s="64"/>
      <c r="M61" s="64"/>
      <c r="N61" s="64"/>
      <c r="O61" s="64"/>
      <c r="P61" s="69"/>
      <c r="Q61" s="70"/>
      <c r="R61" s="71"/>
      <c r="S61" s="69"/>
      <c r="T61" s="81"/>
      <c r="U61" s="74"/>
      <c r="V61" s="74"/>
      <c r="W61" s="1"/>
    </row>
    <row r="62" spans="1:23" ht="23.25">
      <c r="A62" s="1"/>
      <c r="B62" s="40"/>
      <c r="C62" s="40"/>
      <c r="D62" s="40"/>
      <c r="E62" s="40"/>
      <c r="F62" s="40"/>
      <c r="G62" s="40"/>
      <c r="H62" s="41"/>
      <c r="I62" s="42"/>
      <c r="J62" s="43"/>
      <c r="K62" s="44"/>
      <c r="L62" s="64"/>
      <c r="M62" s="64"/>
      <c r="N62" s="64"/>
      <c r="O62" s="64"/>
      <c r="P62" s="69"/>
      <c r="Q62" s="70"/>
      <c r="R62" s="71"/>
      <c r="S62" s="69"/>
      <c r="T62" s="81"/>
      <c r="U62" s="74"/>
      <c r="V62" s="74"/>
      <c r="W62" s="1"/>
    </row>
    <row r="63" spans="1:23" ht="23.25">
      <c r="A63" s="1"/>
      <c r="B63" s="40"/>
      <c r="C63" s="40"/>
      <c r="D63" s="40"/>
      <c r="E63" s="40"/>
      <c r="F63" s="40"/>
      <c r="G63" s="40" t="s">
        <v>61</v>
      </c>
      <c r="H63" s="41"/>
      <c r="I63" s="42" t="s">
        <v>62</v>
      </c>
      <c r="J63" s="43"/>
      <c r="K63" s="44"/>
      <c r="L63" s="64"/>
      <c r="M63" s="64"/>
      <c r="N63" s="64"/>
      <c r="O63" s="64"/>
      <c r="P63" s="69"/>
      <c r="Q63" s="70"/>
      <c r="R63" s="71"/>
      <c r="S63" s="69"/>
      <c r="T63" s="81">
        <f>+T64</f>
        <v>139575</v>
      </c>
      <c r="U63" s="74">
        <f>+U64</f>
        <v>161767.5</v>
      </c>
      <c r="V63" s="74">
        <f>(U63/T63)*100</f>
        <v>115.90005373455132</v>
      </c>
      <c r="W63" s="1"/>
    </row>
    <row r="64" spans="1:23" ht="23.25">
      <c r="A64" s="1"/>
      <c r="B64" s="40"/>
      <c r="C64" s="40"/>
      <c r="D64" s="40"/>
      <c r="E64" s="40"/>
      <c r="F64" s="40"/>
      <c r="G64" s="40"/>
      <c r="H64" s="41"/>
      <c r="I64" s="42" t="s">
        <v>44</v>
      </c>
      <c r="J64" s="43"/>
      <c r="K64" s="44"/>
      <c r="L64" s="64"/>
      <c r="M64" s="64"/>
      <c r="N64" s="64"/>
      <c r="O64" s="64"/>
      <c r="P64" s="69"/>
      <c r="Q64" s="70"/>
      <c r="R64" s="71"/>
      <c r="S64" s="69"/>
      <c r="T64" s="81">
        <v>139575</v>
      </c>
      <c r="U64" s="74">
        <v>161767.5</v>
      </c>
      <c r="V64" s="74">
        <f>(U64/T64)*100</f>
        <v>115.90005373455132</v>
      </c>
      <c r="W64" s="1"/>
    </row>
    <row r="65" spans="1:23" ht="23.25">
      <c r="A65" s="1"/>
      <c r="B65" s="40"/>
      <c r="C65" s="40"/>
      <c r="D65" s="40"/>
      <c r="E65" s="40"/>
      <c r="F65" s="40"/>
      <c r="G65" s="40"/>
      <c r="H65" s="41"/>
      <c r="I65" s="42" t="s">
        <v>45</v>
      </c>
      <c r="J65" s="43"/>
      <c r="K65" s="44"/>
      <c r="L65" s="64"/>
      <c r="M65" s="64"/>
      <c r="N65" s="64"/>
      <c r="O65" s="64"/>
      <c r="P65" s="69"/>
      <c r="Q65" s="70"/>
      <c r="R65" s="71"/>
      <c r="S65" s="69"/>
      <c r="T65" s="81"/>
      <c r="U65" s="74"/>
      <c r="V65" s="74"/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42"/>
      <c r="J66" s="43"/>
      <c r="K66" s="44"/>
      <c r="L66" s="64"/>
      <c r="M66" s="64"/>
      <c r="N66" s="64"/>
      <c r="O66" s="64"/>
      <c r="P66" s="69"/>
      <c r="Q66" s="70"/>
      <c r="R66" s="71"/>
      <c r="S66" s="69"/>
      <c r="T66" s="81"/>
      <c r="U66" s="74"/>
      <c r="V66" s="74"/>
      <c r="W66" s="1"/>
    </row>
    <row r="67" spans="1:23" ht="23.25">
      <c r="A67" s="1"/>
      <c r="B67" s="40"/>
      <c r="C67" s="40"/>
      <c r="D67" s="40"/>
      <c r="E67" s="40"/>
      <c r="F67" s="40"/>
      <c r="G67" s="40" t="s">
        <v>63</v>
      </c>
      <c r="H67" s="41"/>
      <c r="I67" s="42" t="s">
        <v>64</v>
      </c>
      <c r="J67" s="43"/>
      <c r="K67" s="44"/>
      <c r="L67" s="64"/>
      <c r="M67" s="63"/>
      <c r="N67" s="63"/>
      <c r="O67" s="63"/>
      <c r="P67" s="69"/>
      <c r="Q67" s="70"/>
      <c r="R67" s="71"/>
      <c r="S67" s="69"/>
      <c r="T67" s="73">
        <f>+T68</f>
        <v>1351619.4</v>
      </c>
      <c r="U67" s="73">
        <f>+U68</f>
        <v>1897207.8</v>
      </c>
      <c r="V67" s="73">
        <f>(U67/T67)*100</f>
        <v>140.3655348539685</v>
      </c>
      <c r="W67" s="1"/>
    </row>
    <row r="68" spans="1:23" ht="23.25">
      <c r="A68" s="1"/>
      <c r="B68" s="40"/>
      <c r="C68" s="46"/>
      <c r="D68" s="46"/>
      <c r="E68" s="46"/>
      <c r="F68" s="46"/>
      <c r="G68" s="46"/>
      <c r="H68" s="42"/>
      <c r="I68" s="42" t="s">
        <v>44</v>
      </c>
      <c r="J68" s="43"/>
      <c r="K68" s="44"/>
      <c r="L68" s="64"/>
      <c r="M68" s="64"/>
      <c r="N68" s="64"/>
      <c r="O68" s="64"/>
      <c r="P68" s="69"/>
      <c r="Q68" s="70"/>
      <c r="R68" s="71"/>
      <c r="S68" s="69"/>
      <c r="T68" s="81">
        <f>+T72+T73</f>
        <v>1351619.4</v>
      </c>
      <c r="U68" s="74">
        <f>+U72+U73</f>
        <v>1897207.8</v>
      </c>
      <c r="V68" s="74">
        <f>(U68/T68)*100</f>
        <v>140.3655348539685</v>
      </c>
      <c r="W68" s="1"/>
    </row>
    <row r="69" spans="1:23" ht="23.25">
      <c r="A69" s="1"/>
      <c r="B69" s="40"/>
      <c r="C69" s="40"/>
      <c r="D69" s="40"/>
      <c r="E69" s="40"/>
      <c r="F69" s="40"/>
      <c r="G69" s="40"/>
      <c r="H69" s="41"/>
      <c r="I69" s="42" t="s">
        <v>45</v>
      </c>
      <c r="J69" s="43"/>
      <c r="K69" s="44"/>
      <c r="L69" s="64"/>
      <c r="M69" s="63"/>
      <c r="N69" s="63"/>
      <c r="O69" s="63"/>
      <c r="P69" s="69"/>
      <c r="Q69" s="70"/>
      <c r="R69" s="71"/>
      <c r="S69" s="69"/>
      <c r="T69" s="81"/>
      <c r="U69" s="74"/>
      <c r="V69" s="74"/>
      <c r="W69" s="1"/>
    </row>
    <row r="70" spans="1:23" ht="23.25">
      <c r="A70" s="1"/>
      <c r="B70" s="40"/>
      <c r="C70" s="46"/>
      <c r="D70" s="46"/>
      <c r="E70" s="46"/>
      <c r="F70" s="46"/>
      <c r="G70" s="46"/>
      <c r="H70" s="42"/>
      <c r="I70" s="42"/>
      <c r="J70" s="43"/>
      <c r="K70" s="44"/>
      <c r="L70" s="64"/>
      <c r="M70" s="64"/>
      <c r="N70" s="64"/>
      <c r="O70" s="64"/>
      <c r="P70" s="69"/>
      <c r="Q70" s="70"/>
      <c r="R70" s="71"/>
      <c r="S70" s="69"/>
      <c r="T70" s="73"/>
      <c r="U70" s="73"/>
      <c r="V70" s="73"/>
      <c r="W70" s="1"/>
    </row>
    <row r="71" spans="1:23" ht="23.25">
      <c r="A71" s="1"/>
      <c r="B71" s="40"/>
      <c r="C71" s="40"/>
      <c r="D71" s="40"/>
      <c r="E71" s="40"/>
      <c r="F71" s="40"/>
      <c r="G71" s="46"/>
      <c r="H71" s="42"/>
      <c r="I71" s="42" t="s">
        <v>65</v>
      </c>
      <c r="J71" s="43"/>
      <c r="K71" s="44"/>
      <c r="L71" s="64"/>
      <c r="M71" s="64"/>
      <c r="N71" s="64"/>
      <c r="O71" s="64"/>
      <c r="P71" s="69"/>
      <c r="Q71" s="70"/>
      <c r="R71" s="71"/>
      <c r="S71" s="69"/>
      <c r="T71" s="81"/>
      <c r="U71" s="74"/>
      <c r="V71" s="74"/>
      <c r="W71" s="1"/>
    </row>
    <row r="72" spans="1:23" ht="23.25">
      <c r="A72" s="1"/>
      <c r="B72" s="40"/>
      <c r="C72" s="40"/>
      <c r="D72" s="40"/>
      <c r="E72" s="40"/>
      <c r="F72" s="40"/>
      <c r="G72" s="40"/>
      <c r="H72" s="41"/>
      <c r="I72" s="42" t="s">
        <v>66</v>
      </c>
      <c r="J72" s="43"/>
      <c r="K72" s="44"/>
      <c r="L72" s="64"/>
      <c r="M72" s="63"/>
      <c r="N72" s="63"/>
      <c r="O72" s="63"/>
      <c r="P72" s="69"/>
      <c r="Q72" s="70"/>
      <c r="R72" s="71"/>
      <c r="S72" s="69"/>
      <c r="T72" s="73">
        <v>604009.4</v>
      </c>
      <c r="U72" s="73">
        <v>356204</v>
      </c>
      <c r="V72" s="73">
        <f>(U72/T72)*100</f>
        <v>58.97325438974956</v>
      </c>
      <c r="W72" s="1"/>
    </row>
    <row r="73" spans="1:23" ht="23.25">
      <c r="A73" s="1"/>
      <c r="B73" s="40"/>
      <c r="C73" s="40"/>
      <c r="D73" s="40"/>
      <c r="E73" s="40"/>
      <c r="F73" s="40"/>
      <c r="G73" s="40"/>
      <c r="H73" s="41"/>
      <c r="I73" s="42" t="s">
        <v>67</v>
      </c>
      <c r="J73" s="43"/>
      <c r="K73" s="44"/>
      <c r="L73" s="64"/>
      <c r="M73" s="63"/>
      <c r="N73" s="63"/>
      <c r="O73" s="63"/>
      <c r="P73" s="69"/>
      <c r="Q73" s="70"/>
      <c r="R73" s="71"/>
      <c r="S73" s="69"/>
      <c r="T73" s="73">
        <v>747610</v>
      </c>
      <c r="U73" s="73">
        <v>1541003.8</v>
      </c>
      <c r="V73" s="73">
        <f>(U73/T73)*100</f>
        <v>206.12402188306737</v>
      </c>
      <c r="W73" s="1"/>
    </row>
    <row r="74" spans="1:23" ht="23.25">
      <c r="A74" s="1"/>
      <c r="B74" s="40"/>
      <c r="C74" s="46"/>
      <c r="D74" s="46"/>
      <c r="E74" s="46"/>
      <c r="F74" s="46"/>
      <c r="G74" s="46"/>
      <c r="H74" s="42"/>
      <c r="I74" s="42"/>
      <c r="J74" s="43"/>
      <c r="K74" s="44"/>
      <c r="L74" s="64"/>
      <c r="M74" s="64"/>
      <c r="N74" s="64"/>
      <c r="O74" s="64"/>
      <c r="P74" s="69"/>
      <c r="Q74" s="70"/>
      <c r="R74" s="71"/>
      <c r="S74" s="69"/>
      <c r="T74" s="81"/>
      <c r="U74" s="74"/>
      <c r="V74" s="74"/>
      <c r="W74" s="1"/>
    </row>
    <row r="75" spans="1:23" ht="23.25">
      <c r="A75" s="1"/>
      <c r="B75" s="40"/>
      <c r="C75" s="40"/>
      <c r="D75" s="40"/>
      <c r="E75" s="40"/>
      <c r="F75" s="40"/>
      <c r="G75" s="40" t="s">
        <v>68</v>
      </c>
      <c r="H75" s="41"/>
      <c r="I75" s="42" t="s">
        <v>69</v>
      </c>
      <c r="J75" s="43"/>
      <c r="K75" s="44"/>
      <c r="L75" s="64"/>
      <c r="M75" s="63"/>
      <c r="N75" s="63"/>
      <c r="O75" s="63"/>
      <c r="P75" s="69"/>
      <c r="Q75" s="70"/>
      <c r="R75" s="71"/>
      <c r="S75" s="69"/>
      <c r="T75" s="73"/>
      <c r="U75" s="73"/>
      <c r="V75" s="73"/>
      <c r="W75" s="1"/>
    </row>
    <row r="76" spans="1:23" ht="23.25">
      <c r="A76" s="1"/>
      <c r="B76" s="40"/>
      <c r="C76" s="40"/>
      <c r="D76" s="40"/>
      <c r="E76" s="40"/>
      <c r="F76" s="40"/>
      <c r="G76" s="40"/>
      <c r="H76" s="42"/>
      <c r="I76" s="42" t="s">
        <v>70</v>
      </c>
      <c r="J76" s="43"/>
      <c r="K76" s="44"/>
      <c r="L76" s="64"/>
      <c r="M76" s="63"/>
      <c r="N76" s="63"/>
      <c r="O76" s="63"/>
      <c r="P76" s="69"/>
      <c r="Q76" s="70"/>
      <c r="R76" s="71"/>
      <c r="S76" s="69"/>
      <c r="T76" s="73">
        <f>+T77</f>
        <v>1388213.2</v>
      </c>
      <c r="U76" s="73">
        <f>+U77</f>
        <v>645792.5</v>
      </c>
      <c r="V76" s="73">
        <f>(U76/T76)*100</f>
        <v>46.519691643906</v>
      </c>
      <c r="W76" s="1"/>
    </row>
    <row r="77" spans="1:23" ht="23.25">
      <c r="A77" s="1"/>
      <c r="B77" s="40"/>
      <c r="C77" s="40"/>
      <c r="D77" s="40"/>
      <c r="E77" s="40"/>
      <c r="F77" s="40"/>
      <c r="G77" s="40"/>
      <c r="H77" s="41"/>
      <c r="I77" s="42" t="s">
        <v>44</v>
      </c>
      <c r="J77" s="43"/>
      <c r="K77" s="44"/>
      <c r="L77" s="64"/>
      <c r="M77" s="63"/>
      <c r="N77" s="63"/>
      <c r="O77" s="63"/>
      <c r="P77" s="69"/>
      <c r="Q77" s="70"/>
      <c r="R77" s="71"/>
      <c r="S77" s="69"/>
      <c r="T77" s="73">
        <f>+T80+T86</f>
        <v>1388213.2</v>
      </c>
      <c r="U77" s="73">
        <f>+U80+U86</f>
        <v>645792.5</v>
      </c>
      <c r="V77" s="73">
        <f>(U77/T77)*100</f>
        <v>46.519691643906</v>
      </c>
      <c r="W77" s="1"/>
    </row>
    <row r="78" spans="1:23" ht="23.25">
      <c r="A78" s="1"/>
      <c r="B78" s="40"/>
      <c r="C78" s="46"/>
      <c r="D78" s="46"/>
      <c r="E78" s="46"/>
      <c r="F78" s="46"/>
      <c r="G78" s="46"/>
      <c r="H78" s="42"/>
      <c r="I78" s="42" t="s">
        <v>45</v>
      </c>
      <c r="J78" s="43"/>
      <c r="K78" s="44"/>
      <c r="L78" s="64"/>
      <c r="M78" s="64"/>
      <c r="N78" s="64"/>
      <c r="O78" s="64"/>
      <c r="P78" s="69"/>
      <c r="Q78" s="70"/>
      <c r="R78" s="71"/>
      <c r="S78" s="69"/>
      <c r="T78" s="81"/>
      <c r="U78" s="74"/>
      <c r="V78" s="74"/>
      <c r="W78" s="1"/>
    </row>
    <row r="79" spans="1:23" ht="23.25">
      <c r="A79" s="1"/>
      <c r="B79" s="40"/>
      <c r="C79" s="40"/>
      <c r="D79" s="40"/>
      <c r="E79" s="40"/>
      <c r="F79" s="40"/>
      <c r="G79" s="40"/>
      <c r="H79" s="41"/>
      <c r="I79" s="42"/>
      <c r="J79" s="43"/>
      <c r="K79" s="44"/>
      <c r="L79" s="64"/>
      <c r="M79" s="63"/>
      <c r="N79" s="63"/>
      <c r="O79" s="63"/>
      <c r="P79" s="69"/>
      <c r="Q79" s="70"/>
      <c r="R79" s="71"/>
      <c r="S79" s="69"/>
      <c r="T79" s="73"/>
      <c r="U79" s="73"/>
      <c r="V79" s="73"/>
      <c r="W79" s="1"/>
    </row>
    <row r="80" spans="1:23" ht="23.25">
      <c r="A80" s="1"/>
      <c r="B80" s="40"/>
      <c r="C80" s="40"/>
      <c r="D80" s="40"/>
      <c r="E80" s="40"/>
      <c r="F80" s="40"/>
      <c r="G80" s="40"/>
      <c r="H80" s="41"/>
      <c r="I80" s="42" t="s">
        <v>65</v>
      </c>
      <c r="J80" s="43"/>
      <c r="K80" s="44"/>
      <c r="L80" s="64"/>
      <c r="M80" s="64"/>
      <c r="N80" s="64"/>
      <c r="O80" s="64"/>
      <c r="P80" s="69"/>
      <c r="Q80" s="70"/>
      <c r="R80" s="71"/>
      <c r="S80" s="69"/>
      <c r="T80" s="81">
        <f>SUM(T81:T85)</f>
        <v>171970.2</v>
      </c>
      <c r="U80" s="74">
        <f>SUM(U81:U85)</f>
        <v>19291.2</v>
      </c>
      <c r="V80" s="74">
        <f>(U80/T80)*100</f>
        <v>11.217757495193935</v>
      </c>
      <c r="W80" s="1"/>
    </row>
    <row r="81" spans="1:23" ht="23.25">
      <c r="A81" s="1"/>
      <c r="B81" s="40"/>
      <c r="C81" s="46"/>
      <c r="D81" s="46"/>
      <c r="E81" s="46"/>
      <c r="F81" s="46"/>
      <c r="G81" s="46"/>
      <c r="H81" s="42"/>
      <c r="I81" s="42" t="s">
        <v>71</v>
      </c>
      <c r="J81" s="43"/>
      <c r="K81" s="44"/>
      <c r="L81" s="64"/>
      <c r="M81" s="63"/>
      <c r="N81" s="63"/>
      <c r="O81" s="63"/>
      <c r="P81" s="69"/>
      <c r="Q81" s="70"/>
      <c r="R81" s="71"/>
      <c r="S81" s="69"/>
      <c r="T81" s="73">
        <v>88507.7</v>
      </c>
      <c r="U81" s="73">
        <v>8129.5</v>
      </c>
      <c r="V81" s="73">
        <f>(U81/T81)*100</f>
        <v>9.18507655266152</v>
      </c>
      <c r="W81" s="1"/>
    </row>
    <row r="82" spans="1:23" ht="23.25">
      <c r="A82" s="1"/>
      <c r="B82" s="40"/>
      <c r="C82" s="46"/>
      <c r="D82" s="46"/>
      <c r="E82" s="46"/>
      <c r="F82" s="46"/>
      <c r="G82" s="46"/>
      <c r="H82" s="42"/>
      <c r="I82" s="42" t="s">
        <v>72</v>
      </c>
      <c r="J82" s="43"/>
      <c r="K82" s="44"/>
      <c r="L82" s="64"/>
      <c r="M82" s="64"/>
      <c r="N82" s="64"/>
      <c r="O82" s="64"/>
      <c r="P82" s="69"/>
      <c r="Q82" s="70"/>
      <c r="R82" s="71"/>
      <c r="S82" s="69"/>
      <c r="T82" s="81">
        <v>24310.1</v>
      </c>
      <c r="U82" s="74">
        <v>0</v>
      </c>
      <c r="V82" s="74">
        <f>SUM(U82/T82*100)</f>
        <v>0</v>
      </c>
      <c r="W82" s="1"/>
    </row>
    <row r="83" spans="1:23" ht="23.25">
      <c r="A83" s="1"/>
      <c r="B83" s="40"/>
      <c r="C83" s="40"/>
      <c r="D83" s="40"/>
      <c r="E83" s="40"/>
      <c r="F83" s="40"/>
      <c r="G83" s="40"/>
      <c r="H83" s="41"/>
      <c r="I83" s="42" t="s">
        <v>73</v>
      </c>
      <c r="J83" s="43"/>
      <c r="K83" s="44"/>
      <c r="L83" s="64"/>
      <c r="M83" s="63"/>
      <c r="N83" s="63"/>
      <c r="O83" s="63"/>
      <c r="P83" s="69"/>
      <c r="Q83" s="70"/>
      <c r="R83" s="71"/>
      <c r="S83" s="69"/>
      <c r="T83" s="73">
        <v>31762.1</v>
      </c>
      <c r="U83" s="73">
        <v>11161.7</v>
      </c>
      <c r="V83" s="73">
        <f>(U83/T83)*100</f>
        <v>35.141568095308564</v>
      </c>
      <c r="W83" s="1"/>
    </row>
    <row r="84" spans="1:23" ht="23.25">
      <c r="A84" s="1"/>
      <c r="B84" s="40"/>
      <c r="C84" s="40"/>
      <c r="D84" s="40"/>
      <c r="E84" s="40"/>
      <c r="F84" s="40"/>
      <c r="G84" s="40"/>
      <c r="H84" s="41"/>
      <c r="I84" s="42" t="s">
        <v>74</v>
      </c>
      <c r="J84" s="43"/>
      <c r="K84" s="44"/>
      <c r="L84" s="64"/>
      <c r="M84" s="63"/>
      <c r="N84" s="63"/>
      <c r="O84" s="63"/>
      <c r="P84" s="69"/>
      <c r="Q84" s="70"/>
      <c r="R84" s="71"/>
      <c r="S84" s="69"/>
      <c r="T84" s="73">
        <v>21991.7</v>
      </c>
      <c r="U84" s="73">
        <v>0</v>
      </c>
      <c r="V84" s="73">
        <f>SUM(U84/T84*100)</f>
        <v>0</v>
      </c>
      <c r="W84" s="1"/>
    </row>
    <row r="85" spans="1:23" ht="23.25">
      <c r="A85" s="1"/>
      <c r="B85" s="40"/>
      <c r="C85" s="40"/>
      <c r="D85" s="40"/>
      <c r="E85" s="40"/>
      <c r="F85" s="40"/>
      <c r="G85" s="40"/>
      <c r="H85" s="41"/>
      <c r="I85" s="42" t="s">
        <v>132</v>
      </c>
      <c r="J85" s="43"/>
      <c r="K85" s="44"/>
      <c r="L85" s="64"/>
      <c r="M85" s="63"/>
      <c r="N85" s="63"/>
      <c r="O85" s="63"/>
      <c r="P85" s="69"/>
      <c r="Q85" s="70"/>
      <c r="R85" s="71"/>
      <c r="S85" s="69"/>
      <c r="T85" s="73">
        <v>5398.6</v>
      </c>
      <c r="U85" s="73">
        <v>0</v>
      </c>
      <c r="V85" s="73">
        <f>SUM(U85/T85*100)</f>
        <v>0</v>
      </c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 t="s">
        <v>67</v>
      </c>
      <c r="J86" s="43"/>
      <c r="K86" s="44"/>
      <c r="L86" s="64"/>
      <c r="M86" s="63"/>
      <c r="N86" s="63"/>
      <c r="O86" s="63"/>
      <c r="P86" s="69"/>
      <c r="Q86" s="70"/>
      <c r="R86" s="71"/>
      <c r="S86" s="69"/>
      <c r="T86" s="73">
        <v>1216243</v>
      </c>
      <c r="U86" s="73">
        <v>626501.3</v>
      </c>
      <c r="V86" s="73">
        <f>(U86/T86)*100</f>
        <v>51.51119472013406</v>
      </c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41"/>
      <c r="I87" s="42"/>
      <c r="J87" s="43"/>
      <c r="K87" s="44"/>
      <c r="L87" s="64"/>
      <c r="M87" s="63"/>
      <c r="N87" s="63"/>
      <c r="O87" s="63"/>
      <c r="P87" s="69"/>
      <c r="Q87" s="70"/>
      <c r="R87" s="71"/>
      <c r="S87" s="69"/>
      <c r="T87" s="73"/>
      <c r="U87" s="73"/>
      <c r="V87" s="73"/>
      <c r="W87" s="1"/>
    </row>
    <row r="88" spans="1:23" ht="23.25">
      <c r="A88" s="1"/>
      <c r="B88" s="40"/>
      <c r="C88" s="40"/>
      <c r="D88" s="40"/>
      <c r="E88" s="40"/>
      <c r="F88" s="40"/>
      <c r="G88" s="40"/>
      <c r="H88" s="41"/>
      <c r="I88" s="42"/>
      <c r="J88" s="43"/>
      <c r="K88" s="44"/>
      <c r="L88" s="64"/>
      <c r="M88" s="63"/>
      <c r="N88" s="63"/>
      <c r="O88" s="63"/>
      <c r="P88" s="69"/>
      <c r="Q88" s="70"/>
      <c r="R88" s="71"/>
      <c r="S88" s="69"/>
      <c r="T88" s="73"/>
      <c r="U88" s="73"/>
      <c r="V88" s="73"/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41"/>
      <c r="I89" s="42"/>
      <c r="J89" s="43"/>
      <c r="K89" s="44"/>
      <c r="L89" s="64"/>
      <c r="M89" s="63"/>
      <c r="N89" s="63"/>
      <c r="O89" s="63"/>
      <c r="P89" s="69"/>
      <c r="Q89" s="70"/>
      <c r="R89" s="71"/>
      <c r="S89" s="69"/>
      <c r="T89" s="73"/>
      <c r="U89" s="73"/>
      <c r="V89" s="73"/>
      <c r="W89" s="1"/>
    </row>
    <row r="90" spans="1:23" ht="23.25">
      <c r="A90" s="1"/>
      <c r="B90" s="47"/>
      <c r="C90" s="47"/>
      <c r="D90" s="47"/>
      <c r="E90" s="47"/>
      <c r="F90" s="47"/>
      <c r="G90" s="47"/>
      <c r="H90" s="48"/>
      <c r="I90" s="49"/>
      <c r="J90" s="50"/>
      <c r="K90" s="51"/>
      <c r="L90" s="66"/>
      <c r="M90" s="65"/>
      <c r="N90" s="65"/>
      <c r="O90" s="65"/>
      <c r="P90" s="82"/>
      <c r="Q90" s="76"/>
      <c r="R90" s="77"/>
      <c r="S90" s="75"/>
      <c r="T90" s="79"/>
      <c r="U90" s="79"/>
      <c r="V90" s="79"/>
      <c r="W90" s="1"/>
    </row>
    <row r="91" spans="1:23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2"/>
      <c r="R91" s="52"/>
      <c r="S91" s="52"/>
      <c r="T91" s="52"/>
      <c r="U91" s="52"/>
      <c r="V91" s="52"/>
      <c r="W91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2"/>
      <c r="R92" s="52"/>
      <c r="S92" s="52"/>
      <c r="T92" s="52"/>
      <c r="U92" s="52"/>
      <c r="V92" s="53" t="s">
        <v>137</v>
      </c>
      <c r="W92" s="1"/>
    </row>
    <row r="93" spans="1:23" ht="23.25">
      <c r="A93" s="1"/>
      <c r="B93" s="54"/>
      <c r="C93" s="8"/>
      <c r="D93" s="8"/>
      <c r="E93" s="8"/>
      <c r="F93" s="8"/>
      <c r="G93" s="8"/>
      <c r="H93" s="55"/>
      <c r="I93" s="10"/>
      <c r="J93" s="11"/>
      <c r="K93" s="54" t="s">
        <v>28</v>
      </c>
      <c r="L93" s="57"/>
      <c r="M93" s="57"/>
      <c r="N93" s="57"/>
      <c r="O93" s="57"/>
      <c r="P93" s="57"/>
      <c r="Q93" s="57"/>
      <c r="R93" s="8"/>
      <c r="S93" s="8"/>
      <c r="T93" s="14"/>
      <c r="U93" s="8"/>
      <c r="V93" s="9"/>
      <c r="W93" s="1"/>
    </row>
    <row r="94" spans="1:23" ht="23.25">
      <c r="A94" s="1"/>
      <c r="B94" s="19" t="s">
        <v>26</v>
      </c>
      <c r="C94" s="16"/>
      <c r="D94" s="16"/>
      <c r="E94" s="16"/>
      <c r="F94" s="16"/>
      <c r="G94" s="16"/>
      <c r="H94" s="56"/>
      <c r="I94" s="1"/>
      <c r="J94" s="18"/>
      <c r="K94" s="58"/>
      <c r="L94" s="59"/>
      <c r="M94" s="12" t="s">
        <v>29</v>
      </c>
      <c r="N94" s="12"/>
      <c r="O94" s="12"/>
      <c r="P94" s="12"/>
      <c r="Q94" s="13"/>
      <c r="R94" s="8" t="s">
        <v>21</v>
      </c>
      <c r="S94" s="8"/>
      <c r="T94" s="19" t="s">
        <v>0</v>
      </c>
      <c r="U94" s="16"/>
      <c r="V94" s="17"/>
      <c r="W94" s="1"/>
    </row>
    <row r="95" spans="1:23" ht="23.25">
      <c r="A95" s="1"/>
      <c r="B95" s="23" t="s">
        <v>27</v>
      </c>
      <c r="C95" s="20"/>
      <c r="D95" s="20"/>
      <c r="E95" s="20"/>
      <c r="F95" s="20"/>
      <c r="G95" s="20"/>
      <c r="H95" s="56"/>
      <c r="I95" s="22" t="s">
        <v>1</v>
      </c>
      <c r="J95" s="18"/>
      <c r="K95" s="15" t="s">
        <v>18</v>
      </c>
      <c r="L95" s="15" t="s">
        <v>30</v>
      </c>
      <c r="M95" s="60"/>
      <c r="N95" s="61"/>
      <c r="O95" s="62"/>
      <c r="P95" s="15" t="s">
        <v>38</v>
      </c>
      <c r="Q95" s="17"/>
      <c r="R95" s="16" t="s">
        <v>16</v>
      </c>
      <c r="S95" s="16"/>
      <c r="T95" s="23" t="s">
        <v>23</v>
      </c>
      <c r="U95" s="20"/>
      <c r="V95" s="21"/>
      <c r="W95" s="1"/>
    </row>
    <row r="96" spans="1:23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19</v>
      </c>
      <c r="L96" s="28" t="s">
        <v>19</v>
      </c>
      <c r="M96" s="29" t="s">
        <v>4</v>
      </c>
      <c r="N96" s="31" t="s">
        <v>5</v>
      </c>
      <c r="O96" s="29" t="s">
        <v>6</v>
      </c>
      <c r="P96" s="23" t="s">
        <v>39</v>
      </c>
      <c r="Q96" s="21"/>
      <c r="R96" s="26" t="s">
        <v>17</v>
      </c>
      <c r="S96" s="16"/>
      <c r="T96" s="24"/>
      <c r="U96" s="24"/>
      <c r="V96" s="27" t="s">
        <v>2</v>
      </c>
      <c r="W96" s="1"/>
    </row>
    <row r="97" spans="1:23" ht="23.25">
      <c r="A97" s="1"/>
      <c r="B97" s="28" t="s">
        <v>11</v>
      </c>
      <c r="C97" s="28" t="s">
        <v>12</v>
      </c>
      <c r="D97" s="28" t="s">
        <v>13</v>
      </c>
      <c r="E97" s="28" t="s">
        <v>14</v>
      </c>
      <c r="F97" s="29" t="s">
        <v>15</v>
      </c>
      <c r="G97" s="28" t="s">
        <v>3</v>
      </c>
      <c r="H97" s="24"/>
      <c r="I97" s="1"/>
      <c r="J97" s="18"/>
      <c r="K97" s="22" t="s">
        <v>20</v>
      </c>
      <c r="L97" s="29" t="s">
        <v>31</v>
      </c>
      <c r="M97" s="29"/>
      <c r="N97" s="29"/>
      <c r="O97" s="29"/>
      <c r="P97" s="22" t="s">
        <v>32</v>
      </c>
      <c r="Q97" s="30" t="s">
        <v>32</v>
      </c>
      <c r="R97" s="90" t="s">
        <v>33</v>
      </c>
      <c r="S97" s="92" t="s">
        <v>34</v>
      </c>
      <c r="T97" s="31" t="s">
        <v>4</v>
      </c>
      <c r="U97" s="28" t="s">
        <v>7</v>
      </c>
      <c r="V97" s="27" t="s">
        <v>8</v>
      </c>
      <c r="W97" s="1"/>
    </row>
    <row r="98" spans="1:23" ht="23.25">
      <c r="A98" s="1"/>
      <c r="B98" s="32"/>
      <c r="C98" s="32"/>
      <c r="D98" s="32"/>
      <c r="E98" s="32"/>
      <c r="F98" s="33"/>
      <c r="G98" s="32"/>
      <c r="H98" s="32"/>
      <c r="I98" s="34"/>
      <c r="J98" s="35"/>
      <c r="K98" s="36"/>
      <c r="L98" s="37"/>
      <c r="M98" s="37"/>
      <c r="N98" s="37"/>
      <c r="O98" s="37"/>
      <c r="P98" s="36" t="s">
        <v>35</v>
      </c>
      <c r="Q98" s="38" t="s">
        <v>36</v>
      </c>
      <c r="R98" s="91"/>
      <c r="S98" s="93"/>
      <c r="T98" s="34"/>
      <c r="U98" s="32"/>
      <c r="V98" s="37" t="s">
        <v>37</v>
      </c>
      <c r="W98" s="1"/>
    </row>
    <row r="99" spans="1:23" ht="23.25">
      <c r="A99" s="1"/>
      <c r="B99" s="39"/>
      <c r="C99" s="39"/>
      <c r="D99" s="39"/>
      <c r="E99" s="39"/>
      <c r="F99" s="40"/>
      <c r="G99" s="39"/>
      <c r="H99" s="41"/>
      <c r="I99" s="42"/>
      <c r="J99" s="43"/>
      <c r="K99" s="44"/>
      <c r="L99" s="64"/>
      <c r="M99" s="63"/>
      <c r="N99" s="63"/>
      <c r="O99" s="63"/>
      <c r="P99" s="69"/>
      <c r="Q99" s="70"/>
      <c r="R99" s="71"/>
      <c r="S99" s="71"/>
      <c r="T99" s="72"/>
      <c r="U99" s="73"/>
      <c r="V99" s="73"/>
      <c r="W99" s="1"/>
    </row>
    <row r="100" spans="1:23" ht="23.25">
      <c r="A100" s="1"/>
      <c r="B100" s="40" t="s">
        <v>53</v>
      </c>
      <c r="C100" s="40" t="s">
        <v>46</v>
      </c>
      <c r="D100" s="40" t="s">
        <v>48</v>
      </c>
      <c r="E100" s="40"/>
      <c r="F100" s="40" t="s">
        <v>56</v>
      </c>
      <c r="G100" s="40" t="s">
        <v>75</v>
      </c>
      <c r="H100" s="41"/>
      <c r="I100" s="42" t="s">
        <v>76</v>
      </c>
      <c r="J100" s="43"/>
      <c r="K100" s="44"/>
      <c r="L100" s="64"/>
      <c r="M100" s="63"/>
      <c r="N100" s="63"/>
      <c r="O100" s="63"/>
      <c r="P100" s="69"/>
      <c r="Q100" s="70"/>
      <c r="R100" s="71"/>
      <c r="S100" s="69"/>
      <c r="T100" s="73"/>
      <c r="U100" s="73"/>
      <c r="V100" s="73"/>
      <c r="W100" s="1"/>
    </row>
    <row r="101" spans="1:23" ht="23.25">
      <c r="A101" s="1"/>
      <c r="B101" s="40"/>
      <c r="C101" s="40"/>
      <c r="D101" s="40"/>
      <c r="E101" s="40"/>
      <c r="F101" s="40"/>
      <c r="G101" s="40"/>
      <c r="H101" s="41"/>
      <c r="I101" s="42" t="s">
        <v>77</v>
      </c>
      <c r="J101" s="43"/>
      <c r="K101" s="44"/>
      <c r="L101" s="64"/>
      <c r="M101" s="63"/>
      <c r="N101" s="63"/>
      <c r="O101" s="63"/>
      <c r="P101" s="69"/>
      <c r="Q101" s="70"/>
      <c r="R101" s="71"/>
      <c r="S101" s="69"/>
      <c r="T101" s="73">
        <f>+T102</f>
        <v>1091131.9</v>
      </c>
      <c r="U101" s="73">
        <f>+U102</f>
        <v>1393994.3</v>
      </c>
      <c r="V101" s="73">
        <f>(U101/T101)*100</f>
        <v>127.75671758840524</v>
      </c>
      <c r="W101" s="1"/>
    </row>
    <row r="102" spans="1:23" ht="23.25">
      <c r="A102" s="1"/>
      <c r="B102" s="40"/>
      <c r="C102" s="46"/>
      <c r="D102" s="46"/>
      <c r="E102" s="46"/>
      <c r="F102" s="46"/>
      <c r="G102" s="46"/>
      <c r="H102" s="42"/>
      <c r="I102" s="42" t="s">
        <v>44</v>
      </c>
      <c r="J102" s="43"/>
      <c r="K102" s="44"/>
      <c r="L102" s="64"/>
      <c r="M102" s="64"/>
      <c r="N102" s="64"/>
      <c r="O102" s="64"/>
      <c r="P102" s="69"/>
      <c r="Q102" s="70"/>
      <c r="R102" s="71"/>
      <c r="S102" s="69"/>
      <c r="T102" s="81">
        <v>1091131.9</v>
      </c>
      <c r="U102" s="74">
        <v>1393994.3</v>
      </c>
      <c r="V102" s="74">
        <f>(U102/T102)*100</f>
        <v>127.75671758840524</v>
      </c>
      <c r="W102" s="1"/>
    </row>
    <row r="103" spans="1:23" ht="23.25">
      <c r="A103" s="1"/>
      <c r="B103" s="40"/>
      <c r="C103" s="40"/>
      <c r="D103" s="40"/>
      <c r="E103" s="40"/>
      <c r="F103" s="40"/>
      <c r="G103" s="40"/>
      <c r="H103" s="41"/>
      <c r="I103" s="42" t="s">
        <v>45</v>
      </c>
      <c r="J103" s="43"/>
      <c r="K103" s="44"/>
      <c r="L103" s="64"/>
      <c r="M103" s="63"/>
      <c r="N103" s="63"/>
      <c r="O103" s="63"/>
      <c r="P103" s="69"/>
      <c r="Q103" s="70"/>
      <c r="R103" s="71"/>
      <c r="S103" s="69"/>
      <c r="T103" s="73"/>
      <c r="U103" s="73"/>
      <c r="V103" s="73"/>
      <c r="W103" s="1"/>
    </row>
    <row r="104" spans="1:23" ht="23.25">
      <c r="A104" s="1"/>
      <c r="B104" s="40"/>
      <c r="C104" s="40"/>
      <c r="D104" s="40"/>
      <c r="E104" s="40"/>
      <c r="F104" s="40"/>
      <c r="G104" s="40"/>
      <c r="H104" s="41"/>
      <c r="I104" s="42"/>
      <c r="J104" s="43"/>
      <c r="K104" s="44"/>
      <c r="L104" s="64"/>
      <c r="M104" s="64"/>
      <c r="N104" s="64"/>
      <c r="O104" s="64"/>
      <c r="P104" s="69"/>
      <c r="Q104" s="70"/>
      <c r="R104" s="71"/>
      <c r="S104" s="69"/>
      <c r="T104" s="81"/>
      <c r="U104" s="74"/>
      <c r="V104" s="74"/>
      <c r="W104" s="1"/>
    </row>
    <row r="105" spans="1:23" ht="23.25">
      <c r="A105" s="1"/>
      <c r="B105" s="40"/>
      <c r="C105" s="40"/>
      <c r="D105" s="40"/>
      <c r="E105" s="40"/>
      <c r="F105" s="40"/>
      <c r="G105" s="40"/>
      <c r="H105" s="41"/>
      <c r="I105" s="42"/>
      <c r="J105" s="43"/>
      <c r="K105" s="44"/>
      <c r="L105" s="64"/>
      <c r="M105" s="64"/>
      <c r="N105" s="64"/>
      <c r="O105" s="64"/>
      <c r="P105" s="69"/>
      <c r="Q105" s="70"/>
      <c r="R105" s="71"/>
      <c r="S105" s="69"/>
      <c r="T105" s="81"/>
      <c r="U105" s="74"/>
      <c r="V105" s="74"/>
      <c r="W105" s="1"/>
    </row>
    <row r="106" spans="1:23" ht="23.25">
      <c r="A106" s="1"/>
      <c r="B106" s="40"/>
      <c r="C106" s="40"/>
      <c r="D106" s="40"/>
      <c r="E106" s="40"/>
      <c r="F106" s="40"/>
      <c r="G106" s="40" t="s">
        <v>78</v>
      </c>
      <c r="H106" s="41"/>
      <c r="I106" s="42" t="s">
        <v>79</v>
      </c>
      <c r="J106" s="43"/>
      <c r="K106" s="44"/>
      <c r="L106" s="64"/>
      <c r="M106" s="64"/>
      <c r="N106" s="64"/>
      <c r="O106" s="64"/>
      <c r="P106" s="69"/>
      <c r="Q106" s="70"/>
      <c r="R106" s="71"/>
      <c r="S106" s="69"/>
      <c r="T106" s="81">
        <f>+T107</f>
        <v>1618354.1</v>
      </c>
      <c r="U106" s="74">
        <f>+U113</f>
        <v>1231868.8</v>
      </c>
      <c r="V106" s="74">
        <f>(U106/T106)*100</f>
        <v>76.11861952832201</v>
      </c>
      <c r="W106" s="1"/>
    </row>
    <row r="107" spans="1:23" ht="23.25">
      <c r="A107" s="1"/>
      <c r="B107" s="40"/>
      <c r="C107" s="40"/>
      <c r="D107" s="40"/>
      <c r="E107" s="40"/>
      <c r="F107" s="40"/>
      <c r="G107" s="40"/>
      <c r="H107" s="41"/>
      <c r="I107" s="42" t="s">
        <v>44</v>
      </c>
      <c r="J107" s="43"/>
      <c r="K107" s="44"/>
      <c r="L107" s="64"/>
      <c r="M107" s="64"/>
      <c r="N107" s="64"/>
      <c r="O107" s="64"/>
      <c r="P107" s="69"/>
      <c r="Q107" s="70"/>
      <c r="R107" s="71"/>
      <c r="S107" s="69"/>
      <c r="T107" s="81">
        <f>+T113</f>
        <v>1618354.1</v>
      </c>
      <c r="U107" s="74">
        <f>+U113</f>
        <v>1231868.8</v>
      </c>
      <c r="V107" s="74">
        <f>(U107/T107)*100</f>
        <v>76.11861952832201</v>
      </c>
      <c r="W107" s="1"/>
    </row>
    <row r="108" spans="1:23" ht="23.25">
      <c r="A108" s="1"/>
      <c r="B108" s="40"/>
      <c r="C108" s="40"/>
      <c r="D108" s="40"/>
      <c r="E108" s="40"/>
      <c r="F108" s="40"/>
      <c r="G108" s="40"/>
      <c r="H108" s="41"/>
      <c r="I108" s="42" t="s">
        <v>45</v>
      </c>
      <c r="J108" s="43"/>
      <c r="K108" s="44"/>
      <c r="L108" s="64"/>
      <c r="M108" s="64"/>
      <c r="N108" s="64"/>
      <c r="O108" s="64"/>
      <c r="P108" s="69"/>
      <c r="Q108" s="70"/>
      <c r="R108" s="71"/>
      <c r="S108" s="69"/>
      <c r="T108" s="81"/>
      <c r="U108" s="74"/>
      <c r="V108" s="74"/>
      <c r="W108" s="1"/>
    </row>
    <row r="109" spans="1:23" ht="23.25">
      <c r="A109" s="1"/>
      <c r="B109" s="40"/>
      <c r="C109" s="40"/>
      <c r="D109" s="40"/>
      <c r="E109" s="40"/>
      <c r="F109" s="40"/>
      <c r="G109" s="40"/>
      <c r="H109" s="41"/>
      <c r="I109" s="42"/>
      <c r="J109" s="43"/>
      <c r="K109" s="44"/>
      <c r="L109" s="64"/>
      <c r="M109" s="64"/>
      <c r="N109" s="64"/>
      <c r="O109" s="64"/>
      <c r="P109" s="69"/>
      <c r="Q109" s="70"/>
      <c r="R109" s="71"/>
      <c r="S109" s="69"/>
      <c r="T109" s="81"/>
      <c r="U109" s="74"/>
      <c r="V109" s="74"/>
      <c r="W109" s="1"/>
    </row>
    <row r="110" spans="1:23" ht="23.25">
      <c r="A110" s="1"/>
      <c r="B110" s="40"/>
      <c r="C110" s="40"/>
      <c r="D110" s="40"/>
      <c r="E110" s="40"/>
      <c r="F110" s="40"/>
      <c r="G110" s="40"/>
      <c r="H110" s="41"/>
      <c r="I110" s="42" t="s">
        <v>80</v>
      </c>
      <c r="J110" s="43"/>
      <c r="K110" s="44"/>
      <c r="L110" s="64"/>
      <c r="M110" s="64"/>
      <c r="N110" s="64"/>
      <c r="O110" s="64"/>
      <c r="P110" s="69"/>
      <c r="Q110" s="70"/>
      <c r="R110" s="71"/>
      <c r="S110" s="69"/>
      <c r="T110" s="81"/>
      <c r="U110" s="74"/>
      <c r="V110" s="74"/>
      <c r="W110" s="1"/>
    </row>
    <row r="111" spans="1:23" ht="23.25">
      <c r="A111" s="1"/>
      <c r="B111" s="40"/>
      <c r="C111" s="40"/>
      <c r="D111" s="40"/>
      <c r="E111" s="40"/>
      <c r="F111" s="40"/>
      <c r="G111" s="40"/>
      <c r="H111" s="41"/>
      <c r="I111" s="42" t="s">
        <v>81</v>
      </c>
      <c r="J111" s="43"/>
      <c r="K111" s="44"/>
      <c r="L111" s="64"/>
      <c r="M111" s="64"/>
      <c r="N111" s="64"/>
      <c r="O111" s="64"/>
      <c r="P111" s="69"/>
      <c r="Q111" s="70"/>
      <c r="R111" s="71"/>
      <c r="S111" s="69"/>
      <c r="T111" s="81"/>
      <c r="U111" s="74"/>
      <c r="V111" s="74"/>
      <c r="W111" s="1"/>
    </row>
    <row r="112" spans="1:23" ht="23.25">
      <c r="A112" s="1"/>
      <c r="B112" s="40"/>
      <c r="C112" s="40"/>
      <c r="D112" s="40"/>
      <c r="E112" s="40"/>
      <c r="F112" s="40"/>
      <c r="G112" s="40"/>
      <c r="H112" s="41"/>
      <c r="I112" s="42" t="s">
        <v>82</v>
      </c>
      <c r="J112" s="43"/>
      <c r="K112" s="89" t="s">
        <v>2</v>
      </c>
      <c r="L112" s="83">
        <v>4.7</v>
      </c>
      <c r="M112" s="84">
        <v>5.4</v>
      </c>
      <c r="N112" s="84">
        <v>5.4</v>
      </c>
      <c r="O112" s="84">
        <v>3.4</v>
      </c>
      <c r="P112" s="69">
        <f>+(O112/M112)*100</f>
        <v>62.962962962962955</v>
      </c>
      <c r="Q112" s="70">
        <f>(+O112/N112)*100</f>
        <v>62.962962962962955</v>
      </c>
      <c r="R112" s="71">
        <f>+M112/L112*100</f>
        <v>114.89361702127661</v>
      </c>
      <c r="S112" s="69">
        <f>+O112/L112*100</f>
        <v>72.34042553191489</v>
      </c>
      <c r="T112" s="73">
        <f>+T113</f>
        <v>1618354.1</v>
      </c>
      <c r="U112" s="73">
        <f>+U113</f>
        <v>1231868.8</v>
      </c>
      <c r="V112" s="73">
        <f>(U112/T112)*100</f>
        <v>76.11861952832201</v>
      </c>
      <c r="W112" s="1"/>
    </row>
    <row r="113" spans="1:23" ht="23.25">
      <c r="A113" s="1"/>
      <c r="B113" s="40"/>
      <c r="C113" s="46"/>
      <c r="D113" s="46"/>
      <c r="E113" s="46"/>
      <c r="F113" s="46"/>
      <c r="G113" s="46"/>
      <c r="H113" s="42"/>
      <c r="I113" s="42" t="s">
        <v>44</v>
      </c>
      <c r="J113" s="43"/>
      <c r="K113" s="44"/>
      <c r="L113" s="64"/>
      <c r="M113" s="64"/>
      <c r="N113" s="64"/>
      <c r="O113" s="64"/>
      <c r="P113" s="69"/>
      <c r="Q113" s="70"/>
      <c r="R113" s="71"/>
      <c r="S113" s="69"/>
      <c r="T113" s="81">
        <f>SUM(T116+T120)</f>
        <v>1618354.1</v>
      </c>
      <c r="U113" s="74">
        <f>+U120</f>
        <v>1231868.8</v>
      </c>
      <c r="V113" s="74">
        <f>(U113/T113)*100</f>
        <v>76.11861952832201</v>
      </c>
      <c r="W113" s="1"/>
    </row>
    <row r="114" spans="1:23" ht="23.25">
      <c r="A114" s="1"/>
      <c r="B114" s="40"/>
      <c r="C114" s="40"/>
      <c r="D114" s="40"/>
      <c r="E114" s="40"/>
      <c r="F114" s="40"/>
      <c r="G114" s="40"/>
      <c r="H114" s="41"/>
      <c r="I114" s="42" t="s">
        <v>45</v>
      </c>
      <c r="J114" s="43"/>
      <c r="K114" s="44"/>
      <c r="L114" s="64"/>
      <c r="M114" s="63"/>
      <c r="N114" s="63"/>
      <c r="O114" s="63"/>
      <c r="P114" s="69"/>
      <c r="Q114" s="70"/>
      <c r="R114" s="71"/>
      <c r="S114" s="69"/>
      <c r="T114" s="81"/>
      <c r="U114" s="74"/>
      <c r="V114" s="74"/>
      <c r="W114" s="1"/>
    </row>
    <row r="115" spans="1:23" ht="23.25">
      <c r="A115" s="1"/>
      <c r="B115" s="40"/>
      <c r="C115" s="46"/>
      <c r="D115" s="46"/>
      <c r="E115" s="46"/>
      <c r="F115" s="46"/>
      <c r="G115" s="46"/>
      <c r="H115" s="42"/>
      <c r="I115" s="42"/>
      <c r="J115" s="43"/>
      <c r="K115" s="44"/>
      <c r="L115" s="64"/>
      <c r="M115" s="64"/>
      <c r="N115" s="64"/>
      <c r="O115" s="64"/>
      <c r="P115" s="69"/>
      <c r="Q115" s="70"/>
      <c r="R115" s="71"/>
      <c r="S115" s="69"/>
      <c r="T115" s="73"/>
      <c r="U115" s="73"/>
      <c r="V115" s="73"/>
      <c r="W115" s="1"/>
    </row>
    <row r="116" spans="1:23" ht="23.25">
      <c r="A116" s="1"/>
      <c r="B116" s="40"/>
      <c r="C116" s="40"/>
      <c r="D116" s="40"/>
      <c r="E116" s="40"/>
      <c r="F116" s="40"/>
      <c r="G116" s="46"/>
      <c r="H116" s="42"/>
      <c r="I116" s="42" t="s">
        <v>65</v>
      </c>
      <c r="J116" s="43"/>
      <c r="K116" s="44"/>
      <c r="L116" s="64"/>
      <c r="M116" s="64"/>
      <c r="N116" s="64"/>
      <c r="O116" s="64"/>
      <c r="P116" s="69"/>
      <c r="Q116" s="70"/>
      <c r="R116" s="71"/>
      <c r="S116" s="69"/>
      <c r="T116" s="81">
        <f>SUM(T117:T119)</f>
        <v>171826.6</v>
      </c>
      <c r="U116" s="74">
        <v>0</v>
      </c>
      <c r="V116" s="74">
        <f>SUM(U116/T116*100)</f>
        <v>0</v>
      </c>
      <c r="W116" s="1"/>
    </row>
    <row r="117" spans="1:23" ht="23.25">
      <c r="A117" s="1"/>
      <c r="B117" s="40"/>
      <c r="C117" s="40"/>
      <c r="D117" s="40"/>
      <c r="E117" s="40"/>
      <c r="F117" s="40"/>
      <c r="G117" s="40"/>
      <c r="H117" s="41"/>
      <c r="I117" s="42" t="s">
        <v>83</v>
      </c>
      <c r="J117" s="43"/>
      <c r="K117" s="44"/>
      <c r="L117" s="64"/>
      <c r="M117" s="63"/>
      <c r="N117" s="63"/>
      <c r="O117" s="63"/>
      <c r="P117" s="69"/>
      <c r="Q117" s="70"/>
      <c r="R117" s="71"/>
      <c r="S117" s="69"/>
      <c r="T117" s="73">
        <v>93310.1</v>
      </c>
      <c r="U117" s="73">
        <v>0</v>
      </c>
      <c r="V117" s="73">
        <f>SUM(U117/T117*100)</f>
        <v>0</v>
      </c>
      <c r="W117" s="1"/>
    </row>
    <row r="118" spans="1:23" ht="23.25">
      <c r="A118" s="1"/>
      <c r="B118" s="40"/>
      <c r="C118" s="40"/>
      <c r="D118" s="40"/>
      <c r="E118" s="40"/>
      <c r="F118" s="40"/>
      <c r="G118" s="40"/>
      <c r="H118" s="41"/>
      <c r="I118" s="42" t="s">
        <v>84</v>
      </c>
      <c r="J118" s="43"/>
      <c r="K118" s="44"/>
      <c r="L118" s="64"/>
      <c r="M118" s="63"/>
      <c r="N118" s="63"/>
      <c r="O118" s="63"/>
      <c r="P118" s="69"/>
      <c r="Q118" s="70"/>
      <c r="R118" s="71"/>
      <c r="S118" s="69"/>
      <c r="T118" s="73">
        <v>37337.3</v>
      </c>
      <c r="U118" s="73">
        <v>0</v>
      </c>
      <c r="V118" s="73">
        <f>SUM(U118/T118*100)</f>
        <v>0</v>
      </c>
      <c r="W118" s="1"/>
    </row>
    <row r="119" spans="1:23" ht="23.25">
      <c r="A119" s="1"/>
      <c r="B119" s="40"/>
      <c r="C119" s="46"/>
      <c r="D119" s="46"/>
      <c r="E119" s="46"/>
      <c r="F119" s="46"/>
      <c r="G119" s="46"/>
      <c r="H119" s="42"/>
      <c r="I119" s="42" t="s">
        <v>85</v>
      </c>
      <c r="J119" s="43"/>
      <c r="K119" s="44"/>
      <c r="L119" s="64"/>
      <c r="M119" s="64"/>
      <c r="N119" s="64"/>
      <c r="O119" s="64"/>
      <c r="P119" s="69"/>
      <c r="Q119" s="70"/>
      <c r="R119" s="71"/>
      <c r="S119" s="69"/>
      <c r="T119" s="81">
        <v>41179.2</v>
      </c>
      <c r="U119" s="74">
        <v>0</v>
      </c>
      <c r="V119" s="74">
        <f>SUM(U119/T119*100)</f>
        <v>0</v>
      </c>
      <c r="W119" s="1"/>
    </row>
    <row r="120" spans="1:23" ht="23.25">
      <c r="A120" s="1"/>
      <c r="B120" s="40"/>
      <c r="C120" s="40"/>
      <c r="D120" s="40"/>
      <c r="E120" s="40"/>
      <c r="F120" s="40"/>
      <c r="G120" s="40"/>
      <c r="H120" s="41"/>
      <c r="I120" s="42" t="s">
        <v>67</v>
      </c>
      <c r="J120" s="43"/>
      <c r="K120" s="44"/>
      <c r="L120" s="64"/>
      <c r="M120" s="63"/>
      <c r="N120" s="63"/>
      <c r="O120" s="63"/>
      <c r="P120" s="69"/>
      <c r="Q120" s="70"/>
      <c r="R120" s="71"/>
      <c r="S120" s="69"/>
      <c r="T120" s="73">
        <v>1446527.5</v>
      </c>
      <c r="U120" s="73">
        <v>1231868.8</v>
      </c>
      <c r="V120" s="73">
        <f>(U120/T120)*100</f>
        <v>85.16041347295507</v>
      </c>
      <c r="W120" s="1"/>
    </row>
    <row r="121" spans="1:23" ht="23.25">
      <c r="A121" s="1"/>
      <c r="B121" s="40"/>
      <c r="C121" s="40"/>
      <c r="D121" s="40"/>
      <c r="E121" s="40"/>
      <c r="F121" s="40"/>
      <c r="G121" s="40"/>
      <c r="H121" s="42"/>
      <c r="I121" s="42"/>
      <c r="J121" s="43"/>
      <c r="K121" s="44"/>
      <c r="L121" s="64"/>
      <c r="M121" s="63"/>
      <c r="N121" s="63"/>
      <c r="O121" s="63"/>
      <c r="P121" s="69"/>
      <c r="Q121" s="70"/>
      <c r="R121" s="71"/>
      <c r="S121" s="69"/>
      <c r="T121" s="73"/>
      <c r="U121" s="73"/>
      <c r="V121" s="73"/>
      <c r="W121" s="1"/>
    </row>
    <row r="122" spans="1:23" ht="23.25">
      <c r="A122" s="1"/>
      <c r="B122" s="40"/>
      <c r="C122" s="40"/>
      <c r="D122" s="40"/>
      <c r="E122" s="40"/>
      <c r="F122" s="40"/>
      <c r="G122" s="40" t="s">
        <v>86</v>
      </c>
      <c r="H122" s="41"/>
      <c r="I122" s="42" t="s">
        <v>87</v>
      </c>
      <c r="J122" s="43"/>
      <c r="K122" s="44"/>
      <c r="L122" s="64"/>
      <c r="M122" s="63"/>
      <c r="N122" s="63"/>
      <c r="O122" s="63"/>
      <c r="P122" s="69"/>
      <c r="Q122" s="70"/>
      <c r="R122" s="71"/>
      <c r="S122" s="69"/>
      <c r="T122" s="73"/>
      <c r="U122" s="73"/>
      <c r="V122" s="73"/>
      <c r="W122" s="1"/>
    </row>
    <row r="123" spans="1:23" ht="23.25">
      <c r="A123" s="1"/>
      <c r="B123" s="40"/>
      <c r="C123" s="46"/>
      <c r="D123" s="46"/>
      <c r="E123" s="46"/>
      <c r="F123" s="46"/>
      <c r="G123" s="46"/>
      <c r="H123" s="42"/>
      <c r="I123" s="42" t="s">
        <v>88</v>
      </c>
      <c r="J123" s="43"/>
      <c r="K123" s="44"/>
      <c r="L123" s="64"/>
      <c r="M123" s="64"/>
      <c r="N123" s="64"/>
      <c r="O123" s="64"/>
      <c r="P123" s="69"/>
      <c r="Q123" s="70"/>
      <c r="R123" s="71"/>
      <c r="S123" s="69"/>
      <c r="T123" s="81">
        <f>+T130</f>
        <v>979019</v>
      </c>
      <c r="U123" s="74">
        <f>+U130</f>
        <v>1408849.1</v>
      </c>
      <c r="V123" s="74">
        <f>(U123/T123)*100</f>
        <v>143.90416324913</v>
      </c>
      <c r="W123" s="1"/>
    </row>
    <row r="124" spans="1:23" ht="23.25">
      <c r="A124" s="1"/>
      <c r="B124" s="40"/>
      <c r="C124" s="40"/>
      <c r="D124" s="40"/>
      <c r="E124" s="40"/>
      <c r="F124" s="40"/>
      <c r="G124" s="40"/>
      <c r="H124" s="41"/>
      <c r="I124" s="42" t="s">
        <v>44</v>
      </c>
      <c r="J124" s="43"/>
      <c r="K124" s="44"/>
      <c r="L124" s="64"/>
      <c r="M124" s="63"/>
      <c r="N124" s="63"/>
      <c r="O124" s="63"/>
      <c r="P124" s="69"/>
      <c r="Q124" s="70"/>
      <c r="R124" s="71"/>
      <c r="S124" s="69"/>
      <c r="T124" s="73">
        <f>+T130</f>
        <v>979019</v>
      </c>
      <c r="U124" s="73">
        <f>+U130</f>
        <v>1408849.1</v>
      </c>
      <c r="V124" s="73">
        <f>(U124/T124)*100</f>
        <v>143.90416324913</v>
      </c>
      <c r="W124" s="1"/>
    </row>
    <row r="125" spans="1:23" ht="23.25">
      <c r="A125" s="1"/>
      <c r="B125" s="40"/>
      <c r="C125" s="40"/>
      <c r="D125" s="40"/>
      <c r="E125" s="40"/>
      <c r="F125" s="40"/>
      <c r="G125" s="40"/>
      <c r="H125" s="41"/>
      <c r="I125" s="42" t="s">
        <v>45</v>
      </c>
      <c r="J125" s="43"/>
      <c r="K125" s="44"/>
      <c r="L125" s="64"/>
      <c r="M125" s="64"/>
      <c r="N125" s="64"/>
      <c r="O125" s="64"/>
      <c r="P125" s="69"/>
      <c r="Q125" s="70"/>
      <c r="R125" s="71"/>
      <c r="S125" s="69"/>
      <c r="T125" s="81"/>
      <c r="U125" s="74"/>
      <c r="V125" s="74"/>
      <c r="W125" s="1"/>
    </row>
    <row r="126" spans="1:23" ht="23.25">
      <c r="A126" s="1"/>
      <c r="B126" s="40"/>
      <c r="C126" s="46"/>
      <c r="D126" s="46"/>
      <c r="E126" s="46"/>
      <c r="F126" s="46"/>
      <c r="G126" s="46"/>
      <c r="H126" s="42"/>
      <c r="I126" s="42"/>
      <c r="J126" s="43"/>
      <c r="K126" s="44"/>
      <c r="L126" s="64"/>
      <c r="M126" s="63"/>
      <c r="N126" s="63"/>
      <c r="O126" s="63"/>
      <c r="P126" s="69"/>
      <c r="Q126" s="70"/>
      <c r="R126" s="71"/>
      <c r="S126" s="69"/>
      <c r="T126" s="73"/>
      <c r="U126" s="73"/>
      <c r="V126" s="73"/>
      <c r="W126" s="1"/>
    </row>
    <row r="127" spans="1:23" ht="23.25">
      <c r="A127" s="1"/>
      <c r="B127" s="40"/>
      <c r="C127" s="46"/>
      <c r="D127" s="46"/>
      <c r="E127" s="46"/>
      <c r="F127" s="46"/>
      <c r="G127" s="46"/>
      <c r="H127" s="42"/>
      <c r="I127" s="42" t="s">
        <v>80</v>
      </c>
      <c r="J127" s="43"/>
      <c r="K127" s="44"/>
      <c r="L127" s="64"/>
      <c r="M127" s="64"/>
      <c r="N127" s="64"/>
      <c r="O127" s="64"/>
      <c r="P127" s="69"/>
      <c r="Q127" s="70"/>
      <c r="R127" s="71"/>
      <c r="S127" s="69"/>
      <c r="T127" s="81"/>
      <c r="U127" s="74"/>
      <c r="V127" s="74"/>
      <c r="W127" s="1"/>
    </row>
    <row r="128" spans="1:23" ht="23.25">
      <c r="A128" s="1"/>
      <c r="B128" s="40"/>
      <c r="C128" s="40"/>
      <c r="D128" s="40"/>
      <c r="E128" s="40"/>
      <c r="F128" s="40"/>
      <c r="G128" s="40"/>
      <c r="H128" s="41"/>
      <c r="I128" s="42" t="s">
        <v>81</v>
      </c>
      <c r="J128" s="43"/>
      <c r="K128" s="44"/>
      <c r="L128" s="64"/>
      <c r="M128" s="63"/>
      <c r="N128" s="63"/>
      <c r="O128" s="63"/>
      <c r="P128" s="69"/>
      <c r="Q128" s="70"/>
      <c r="R128" s="71"/>
      <c r="S128" s="69"/>
      <c r="T128" s="73"/>
      <c r="U128" s="73"/>
      <c r="V128" s="73"/>
      <c r="W128" s="1"/>
    </row>
    <row r="129" spans="1:23" ht="23.25">
      <c r="A129" s="1"/>
      <c r="B129" s="40"/>
      <c r="C129" s="40"/>
      <c r="D129" s="40"/>
      <c r="E129" s="40"/>
      <c r="F129" s="40"/>
      <c r="G129" s="40"/>
      <c r="H129" s="41"/>
      <c r="I129" s="42" t="s">
        <v>82</v>
      </c>
      <c r="J129" s="43"/>
      <c r="K129" s="44" t="s">
        <v>2</v>
      </c>
      <c r="L129" s="83">
        <v>4.7</v>
      </c>
      <c r="M129" s="84">
        <v>5.5</v>
      </c>
      <c r="N129" s="84">
        <v>5.5</v>
      </c>
      <c r="O129" s="84">
        <v>3</v>
      </c>
      <c r="P129" s="69">
        <f>+O129/M129*100</f>
        <v>54.54545454545454</v>
      </c>
      <c r="Q129" s="70">
        <f>+O129/N129*100</f>
        <v>54.54545454545454</v>
      </c>
      <c r="R129" s="71">
        <f>+M129/L129*100</f>
        <v>117.02127659574468</v>
      </c>
      <c r="S129" s="69">
        <f>+O129/L129*100</f>
        <v>63.82978723404255</v>
      </c>
      <c r="T129" s="73">
        <f>+T130</f>
        <v>979019</v>
      </c>
      <c r="U129" s="73">
        <f>+U130</f>
        <v>1408849.1</v>
      </c>
      <c r="V129" s="73">
        <f>(U129/T129)*100</f>
        <v>143.90416324913</v>
      </c>
      <c r="W129" s="1"/>
    </row>
    <row r="130" spans="1:23" ht="23.25">
      <c r="A130" s="1"/>
      <c r="B130" s="40"/>
      <c r="C130" s="40"/>
      <c r="D130" s="40"/>
      <c r="E130" s="40"/>
      <c r="F130" s="40"/>
      <c r="G130" s="40"/>
      <c r="H130" s="41"/>
      <c r="I130" s="42" t="s">
        <v>44</v>
      </c>
      <c r="J130" s="43"/>
      <c r="K130" s="44"/>
      <c r="L130" s="64"/>
      <c r="M130" s="63"/>
      <c r="N130" s="63"/>
      <c r="O130" s="63"/>
      <c r="P130" s="69"/>
      <c r="Q130" s="70"/>
      <c r="R130" s="71"/>
      <c r="S130" s="69"/>
      <c r="T130" s="73">
        <v>979019</v>
      </c>
      <c r="U130" s="73">
        <v>1408849.1</v>
      </c>
      <c r="V130" s="73">
        <f>(U130/T130)*100</f>
        <v>143.90416324913</v>
      </c>
      <c r="W130" s="1"/>
    </row>
    <row r="131" spans="1:23" ht="23.25">
      <c r="A131" s="1"/>
      <c r="B131" s="40"/>
      <c r="C131" s="40"/>
      <c r="D131" s="40"/>
      <c r="E131" s="40"/>
      <c r="F131" s="40"/>
      <c r="G131" s="40"/>
      <c r="H131" s="41"/>
      <c r="I131" s="42" t="s">
        <v>89</v>
      </c>
      <c r="J131" s="43"/>
      <c r="K131" s="44"/>
      <c r="L131" s="64"/>
      <c r="M131" s="63"/>
      <c r="N131" s="63"/>
      <c r="O131" s="63"/>
      <c r="P131" s="69"/>
      <c r="Q131" s="70"/>
      <c r="R131" s="71"/>
      <c r="S131" s="69"/>
      <c r="T131" s="73"/>
      <c r="U131" s="73"/>
      <c r="V131" s="73"/>
      <c r="W131" s="1"/>
    </row>
    <row r="132" spans="1:23" ht="23.25">
      <c r="A132" s="1"/>
      <c r="B132" s="40"/>
      <c r="C132" s="40"/>
      <c r="D132" s="40"/>
      <c r="E132" s="40"/>
      <c r="F132" s="40"/>
      <c r="G132" s="40"/>
      <c r="H132" s="41"/>
      <c r="I132" s="42"/>
      <c r="J132" s="43"/>
      <c r="K132" s="44"/>
      <c r="L132" s="64"/>
      <c r="M132" s="63"/>
      <c r="N132" s="63"/>
      <c r="O132" s="63"/>
      <c r="P132" s="69"/>
      <c r="Q132" s="70"/>
      <c r="R132" s="71"/>
      <c r="S132" s="69"/>
      <c r="T132" s="73"/>
      <c r="U132" s="73"/>
      <c r="V132" s="73"/>
      <c r="W132" s="1"/>
    </row>
    <row r="133" spans="1:23" ht="23.25">
      <c r="A133" s="1"/>
      <c r="B133" s="40"/>
      <c r="C133" s="40"/>
      <c r="D133" s="40"/>
      <c r="E133" s="40"/>
      <c r="F133" s="40"/>
      <c r="G133" s="40"/>
      <c r="H133" s="41"/>
      <c r="I133" s="42"/>
      <c r="J133" s="43"/>
      <c r="K133" s="44"/>
      <c r="L133" s="64"/>
      <c r="M133" s="63"/>
      <c r="N133" s="63"/>
      <c r="O133" s="63"/>
      <c r="P133" s="69"/>
      <c r="Q133" s="70"/>
      <c r="R133" s="71"/>
      <c r="S133" s="69"/>
      <c r="T133" s="73"/>
      <c r="U133" s="73"/>
      <c r="V133" s="73"/>
      <c r="W133" s="1"/>
    </row>
    <row r="134" spans="1:23" ht="23.25">
      <c r="A134" s="1"/>
      <c r="B134" s="40"/>
      <c r="C134" s="40"/>
      <c r="D134" s="40"/>
      <c r="E134" s="40"/>
      <c r="F134" s="40"/>
      <c r="G134" s="40"/>
      <c r="H134" s="41"/>
      <c r="I134" s="42"/>
      <c r="J134" s="43"/>
      <c r="K134" s="44"/>
      <c r="L134" s="64"/>
      <c r="M134" s="63"/>
      <c r="N134" s="63"/>
      <c r="O134" s="63"/>
      <c r="P134" s="69"/>
      <c r="Q134" s="70"/>
      <c r="R134" s="71"/>
      <c r="S134" s="69"/>
      <c r="T134" s="73"/>
      <c r="U134" s="73"/>
      <c r="V134" s="73"/>
      <c r="W134" s="1"/>
    </row>
    <row r="135" spans="1:23" ht="23.25">
      <c r="A135" s="1"/>
      <c r="B135" s="47"/>
      <c r="C135" s="47"/>
      <c r="D135" s="47"/>
      <c r="E135" s="47"/>
      <c r="F135" s="47"/>
      <c r="G135" s="47"/>
      <c r="H135" s="48"/>
      <c r="I135" s="49"/>
      <c r="J135" s="50"/>
      <c r="K135" s="51"/>
      <c r="L135" s="66"/>
      <c r="M135" s="65"/>
      <c r="N135" s="65"/>
      <c r="O135" s="65"/>
      <c r="P135" s="75"/>
      <c r="Q135" s="76"/>
      <c r="R135" s="77"/>
      <c r="S135" s="75"/>
      <c r="T135" s="79"/>
      <c r="U135" s="79"/>
      <c r="V135" s="79"/>
      <c r="W135" s="1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2"/>
      <c r="R136" s="52"/>
      <c r="S136" s="52"/>
      <c r="T136" s="52"/>
      <c r="U136" s="52"/>
      <c r="V136" s="52"/>
      <c r="W136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2"/>
      <c r="R137" s="52"/>
      <c r="S137" s="52"/>
      <c r="T137" s="52"/>
      <c r="U137" s="52"/>
      <c r="V137" s="53" t="s">
        <v>136</v>
      </c>
      <c r="W137" s="1"/>
    </row>
    <row r="138" spans="1:23" ht="23.25">
      <c r="A138" s="1"/>
      <c r="B138" s="54"/>
      <c r="C138" s="8"/>
      <c r="D138" s="8"/>
      <c r="E138" s="8"/>
      <c r="F138" s="8"/>
      <c r="G138" s="8"/>
      <c r="H138" s="55"/>
      <c r="I138" s="10"/>
      <c r="J138" s="11"/>
      <c r="K138" s="54" t="s">
        <v>28</v>
      </c>
      <c r="L138" s="57"/>
      <c r="M138" s="57"/>
      <c r="N138" s="57"/>
      <c r="O138" s="57"/>
      <c r="P138" s="57"/>
      <c r="Q138" s="57"/>
      <c r="R138" s="8"/>
      <c r="S138" s="8"/>
      <c r="T138" s="14"/>
      <c r="U138" s="8"/>
      <c r="V138" s="9"/>
      <c r="W138" s="1"/>
    </row>
    <row r="139" spans="1:23" ht="23.25">
      <c r="A139" s="1"/>
      <c r="B139" s="19" t="s">
        <v>26</v>
      </c>
      <c r="C139" s="16"/>
      <c r="D139" s="16"/>
      <c r="E139" s="16"/>
      <c r="F139" s="16"/>
      <c r="G139" s="16"/>
      <c r="H139" s="56"/>
      <c r="I139" s="1"/>
      <c r="J139" s="18"/>
      <c r="K139" s="58"/>
      <c r="L139" s="59"/>
      <c r="M139" s="12" t="s">
        <v>29</v>
      </c>
      <c r="N139" s="12"/>
      <c r="O139" s="12"/>
      <c r="P139" s="12"/>
      <c r="Q139" s="13"/>
      <c r="R139" s="8" t="s">
        <v>21</v>
      </c>
      <c r="S139" s="8"/>
      <c r="T139" s="19" t="s">
        <v>0</v>
      </c>
      <c r="U139" s="16"/>
      <c r="V139" s="17"/>
      <c r="W139" s="1"/>
    </row>
    <row r="140" spans="1:23" ht="23.25">
      <c r="A140" s="1"/>
      <c r="B140" s="23" t="s">
        <v>27</v>
      </c>
      <c r="C140" s="20"/>
      <c r="D140" s="20"/>
      <c r="E140" s="20"/>
      <c r="F140" s="20"/>
      <c r="G140" s="20"/>
      <c r="H140" s="56"/>
      <c r="I140" s="22" t="s">
        <v>1</v>
      </c>
      <c r="J140" s="18"/>
      <c r="K140" s="15" t="s">
        <v>18</v>
      </c>
      <c r="L140" s="15" t="s">
        <v>30</v>
      </c>
      <c r="M140" s="60"/>
      <c r="N140" s="61"/>
      <c r="O140" s="62"/>
      <c r="P140" s="15" t="s">
        <v>38</v>
      </c>
      <c r="Q140" s="17"/>
      <c r="R140" s="16" t="s">
        <v>16</v>
      </c>
      <c r="S140" s="16"/>
      <c r="T140" s="23" t="s">
        <v>23</v>
      </c>
      <c r="U140" s="20"/>
      <c r="V140" s="21"/>
      <c r="W140" s="1"/>
    </row>
    <row r="141" spans="1:23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19</v>
      </c>
      <c r="L141" s="28" t="s">
        <v>19</v>
      </c>
      <c r="M141" s="29" t="s">
        <v>4</v>
      </c>
      <c r="N141" s="31" t="s">
        <v>5</v>
      </c>
      <c r="O141" s="29" t="s">
        <v>6</v>
      </c>
      <c r="P141" s="23" t="s">
        <v>39</v>
      </c>
      <c r="Q141" s="21"/>
      <c r="R141" s="26" t="s">
        <v>17</v>
      </c>
      <c r="S141" s="16"/>
      <c r="T141" s="24"/>
      <c r="U141" s="24"/>
      <c r="V141" s="27" t="s">
        <v>2</v>
      </c>
      <c r="W141" s="1"/>
    </row>
    <row r="142" spans="1:23" ht="23.25">
      <c r="A142" s="1"/>
      <c r="B142" s="28" t="s">
        <v>11</v>
      </c>
      <c r="C142" s="28" t="s">
        <v>12</v>
      </c>
      <c r="D142" s="28" t="s">
        <v>13</v>
      </c>
      <c r="E142" s="28" t="s">
        <v>14</v>
      </c>
      <c r="F142" s="29" t="s">
        <v>15</v>
      </c>
      <c r="G142" s="28" t="s">
        <v>3</v>
      </c>
      <c r="H142" s="24"/>
      <c r="I142" s="1"/>
      <c r="J142" s="18"/>
      <c r="K142" s="22" t="s">
        <v>20</v>
      </c>
      <c r="L142" s="29" t="s">
        <v>31</v>
      </c>
      <c r="M142" s="29"/>
      <c r="N142" s="29"/>
      <c r="O142" s="29"/>
      <c r="P142" s="22" t="s">
        <v>32</v>
      </c>
      <c r="Q142" s="30" t="s">
        <v>32</v>
      </c>
      <c r="R142" s="90" t="s">
        <v>33</v>
      </c>
      <c r="S142" s="92" t="s">
        <v>34</v>
      </c>
      <c r="T142" s="31" t="s">
        <v>4</v>
      </c>
      <c r="U142" s="28" t="s">
        <v>7</v>
      </c>
      <c r="V142" s="27" t="s">
        <v>8</v>
      </c>
      <c r="W142" s="1"/>
    </row>
    <row r="143" spans="1:23" ht="23.25">
      <c r="A143" s="1"/>
      <c r="B143" s="32"/>
      <c r="C143" s="32"/>
      <c r="D143" s="32"/>
      <c r="E143" s="32"/>
      <c r="F143" s="33"/>
      <c r="G143" s="32"/>
      <c r="H143" s="32"/>
      <c r="I143" s="34"/>
      <c r="J143" s="35"/>
      <c r="K143" s="36"/>
      <c r="L143" s="37"/>
      <c r="M143" s="37"/>
      <c r="N143" s="37"/>
      <c r="O143" s="37"/>
      <c r="P143" s="36" t="s">
        <v>35</v>
      </c>
      <c r="Q143" s="38" t="s">
        <v>36</v>
      </c>
      <c r="R143" s="91"/>
      <c r="S143" s="93"/>
      <c r="T143" s="34"/>
      <c r="U143" s="32"/>
      <c r="V143" s="37" t="s">
        <v>37</v>
      </c>
      <c r="W143" s="1"/>
    </row>
    <row r="144" spans="1:23" ht="23.25">
      <c r="A144" s="1"/>
      <c r="B144" s="39"/>
      <c r="C144" s="39"/>
      <c r="D144" s="39"/>
      <c r="E144" s="39"/>
      <c r="F144" s="40"/>
      <c r="G144" s="39"/>
      <c r="H144" s="41"/>
      <c r="I144" s="42"/>
      <c r="J144" s="43"/>
      <c r="K144" s="44"/>
      <c r="L144" s="64"/>
      <c r="M144" s="63"/>
      <c r="N144" s="63"/>
      <c r="O144" s="63"/>
      <c r="P144" s="69"/>
      <c r="Q144" s="70"/>
      <c r="R144" s="71"/>
      <c r="S144" s="71"/>
      <c r="T144" s="72"/>
      <c r="U144" s="73"/>
      <c r="V144" s="73"/>
      <c r="W144" s="1"/>
    </row>
    <row r="145" spans="1:23" ht="23.25">
      <c r="A145" s="1"/>
      <c r="B145" s="40" t="s">
        <v>53</v>
      </c>
      <c r="C145" s="40" t="s">
        <v>46</v>
      </c>
      <c r="D145" s="40" t="s">
        <v>48</v>
      </c>
      <c r="E145" s="40"/>
      <c r="F145" s="40" t="s">
        <v>56</v>
      </c>
      <c r="G145" s="40" t="s">
        <v>90</v>
      </c>
      <c r="H145" s="41"/>
      <c r="I145" s="42" t="s">
        <v>91</v>
      </c>
      <c r="J145" s="43"/>
      <c r="K145" s="44"/>
      <c r="L145" s="64"/>
      <c r="M145" s="63"/>
      <c r="N145" s="63"/>
      <c r="O145" s="63"/>
      <c r="P145" s="69"/>
      <c r="Q145" s="70"/>
      <c r="R145" s="71"/>
      <c r="S145" s="69"/>
      <c r="T145" s="73"/>
      <c r="U145" s="73"/>
      <c r="V145" s="73"/>
      <c r="W145" s="1"/>
    </row>
    <row r="146" spans="1:23" ht="23.25">
      <c r="A146" s="1"/>
      <c r="B146" s="40"/>
      <c r="C146" s="40"/>
      <c r="D146" s="40"/>
      <c r="E146" s="40"/>
      <c r="F146" s="40"/>
      <c r="G146" s="40"/>
      <c r="H146" s="41"/>
      <c r="I146" s="42" t="s">
        <v>92</v>
      </c>
      <c r="J146" s="43"/>
      <c r="K146" s="44"/>
      <c r="L146" s="64"/>
      <c r="M146" s="63"/>
      <c r="N146" s="63"/>
      <c r="O146" s="63"/>
      <c r="P146" s="69"/>
      <c r="Q146" s="70"/>
      <c r="R146" s="71"/>
      <c r="S146" s="69"/>
      <c r="T146" s="73">
        <f>+T153</f>
        <v>3290203.5</v>
      </c>
      <c r="U146" s="73">
        <f>+U147</f>
        <v>3118749.3</v>
      </c>
      <c r="V146" s="73">
        <f>(U146/T146)*100</f>
        <v>94.78894846473781</v>
      </c>
      <c r="W146" s="1"/>
    </row>
    <row r="147" spans="1:23" ht="23.25">
      <c r="A147" s="1"/>
      <c r="B147" s="40"/>
      <c r="C147" s="46"/>
      <c r="D147" s="46"/>
      <c r="E147" s="46"/>
      <c r="F147" s="46"/>
      <c r="G147" s="46"/>
      <c r="H147" s="42"/>
      <c r="I147" s="42" t="s">
        <v>44</v>
      </c>
      <c r="J147" s="43"/>
      <c r="K147" s="44"/>
      <c r="L147" s="64"/>
      <c r="M147" s="64"/>
      <c r="N147" s="64"/>
      <c r="O147" s="64"/>
      <c r="P147" s="69"/>
      <c r="Q147" s="70"/>
      <c r="R147" s="71"/>
      <c r="S147" s="69"/>
      <c r="T147" s="81">
        <f>+T153</f>
        <v>3290203.5</v>
      </c>
      <c r="U147" s="74">
        <f>+U153</f>
        <v>3118749.3</v>
      </c>
      <c r="V147" s="74">
        <f>(U147/T147)*100</f>
        <v>94.78894846473781</v>
      </c>
      <c r="W147" s="1"/>
    </row>
    <row r="148" spans="1:23" ht="23.25">
      <c r="A148" s="1"/>
      <c r="B148" s="40"/>
      <c r="C148" s="40"/>
      <c r="D148" s="40"/>
      <c r="E148" s="40"/>
      <c r="F148" s="40"/>
      <c r="G148" s="40"/>
      <c r="H148" s="41"/>
      <c r="I148" s="42" t="s">
        <v>45</v>
      </c>
      <c r="J148" s="43"/>
      <c r="K148" s="44"/>
      <c r="L148" s="64"/>
      <c r="M148" s="63"/>
      <c r="N148" s="63"/>
      <c r="O148" s="63"/>
      <c r="P148" s="69"/>
      <c r="Q148" s="70"/>
      <c r="R148" s="71"/>
      <c r="S148" s="69"/>
      <c r="T148" s="73"/>
      <c r="U148" s="73"/>
      <c r="V148" s="73"/>
      <c r="W148" s="1"/>
    </row>
    <row r="149" spans="1:23" ht="23.25">
      <c r="A149" s="1"/>
      <c r="B149" s="40"/>
      <c r="C149" s="40"/>
      <c r="D149" s="40"/>
      <c r="E149" s="40"/>
      <c r="F149" s="40"/>
      <c r="G149" s="40"/>
      <c r="H149" s="41"/>
      <c r="I149" s="42"/>
      <c r="J149" s="43"/>
      <c r="K149" s="44"/>
      <c r="L149" s="64"/>
      <c r="M149" s="64"/>
      <c r="N149" s="64"/>
      <c r="O149" s="64"/>
      <c r="P149" s="69"/>
      <c r="Q149" s="70"/>
      <c r="R149" s="71"/>
      <c r="S149" s="69"/>
      <c r="T149" s="81"/>
      <c r="U149" s="74"/>
      <c r="V149" s="74"/>
      <c r="W149" s="1"/>
    </row>
    <row r="150" spans="1:23" ht="23.25">
      <c r="A150" s="1"/>
      <c r="B150" s="40"/>
      <c r="C150" s="40"/>
      <c r="D150" s="40"/>
      <c r="E150" s="40"/>
      <c r="F150" s="40"/>
      <c r="G150" s="40"/>
      <c r="H150" s="41"/>
      <c r="I150" s="42" t="s">
        <v>80</v>
      </c>
      <c r="J150" s="43"/>
      <c r="K150" s="44"/>
      <c r="L150" s="64"/>
      <c r="M150" s="64"/>
      <c r="N150" s="64"/>
      <c r="O150" s="64"/>
      <c r="P150" s="69"/>
      <c r="Q150" s="70"/>
      <c r="R150" s="71"/>
      <c r="S150" s="69"/>
      <c r="T150" s="81"/>
      <c r="U150" s="74"/>
      <c r="V150" s="74"/>
      <c r="W150" s="1"/>
    </row>
    <row r="151" spans="1:23" ht="23.25">
      <c r="A151" s="1"/>
      <c r="B151" s="40"/>
      <c r="C151" s="40"/>
      <c r="D151" s="40"/>
      <c r="E151" s="40"/>
      <c r="F151" s="40"/>
      <c r="G151" s="40"/>
      <c r="H151" s="41"/>
      <c r="I151" s="42" t="s">
        <v>93</v>
      </c>
      <c r="J151" s="43"/>
      <c r="K151" s="44"/>
      <c r="L151" s="64"/>
      <c r="M151" s="64"/>
      <c r="N151" s="64"/>
      <c r="O151" s="64"/>
      <c r="P151" s="69"/>
      <c r="Q151" s="70"/>
      <c r="R151" s="71"/>
      <c r="S151" s="69"/>
      <c r="T151" s="81"/>
      <c r="U151" s="74"/>
      <c r="V151" s="74"/>
      <c r="W151" s="1"/>
    </row>
    <row r="152" spans="1:23" ht="23.25">
      <c r="A152" s="1"/>
      <c r="B152" s="40"/>
      <c r="C152" s="40"/>
      <c r="D152" s="40"/>
      <c r="E152" s="40"/>
      <c r="F152" s="40"/>
      <c r="G152" s="40"/>
      <c r="H152" s="41"/>
      <c r="I152" s="42" t="s">
        <v>94</v>
      </c>
      <c r="J152" s="43"/>
      <c r="K152" s="89" t="s">
        <v>2</v>
      </c>
      <c r="L152" s="83">
        <v>1</v>
      </c>
      <c r="M152" s="83">
        <v>2.3</v>
      </c>
      <c r="N152" s="83">
        <v>2.3</v>
      </c>
      <c r="O152" s="83">
        <v>2.9</v>
      </c>
      <c r="P152" s="69">
        <f>+O152/M152*100</f>
        <v>126.08695652173914</v>
      </c>
      <c r="Q152" s="70">
        <f>+O152/N152*100</f>
        <v>126.08695652173914</v>
      </c>
      <c r="R152" s="71">
        <f>+M152/L152*100</f>
        <v>229.99999999999997</v>
      </c>
      <c r="S152" s="69">
        <f>+O152/L152*100</f>
        <v>290</v>
      </c>
      <c r="T152" s="81">
        <f>+T153</f>
        <v>3290203.5</v>
      </c>
      <c r="U152" s="74">
        <f>+U153</f>
        <v>3118749.3</v>
      </c>
      <c r="V152" s="74">
        <f>(U152/T152)*100</f>
        <v>94.78894846473781</v>
      </c>
      <c r="W152" s="1"/>
    </row>
    <row r="153" spans="1:23" ht="23.25">
      <c r="A153" s="1"/>
      <c r="B153" s="40"/>
      <c r="C153" s="40"/>
      <c r="D153" s="40"/>
      <c r="E153" s="40"/>
      <c r="F153" s="40"/>
      <c r="G153" s="40"/>
      <c r="H153" s="41"/>
      <c r="I153" s="42" t="s">
        <v>44</v>
      </c>
      <c r="J153" s="43"/>
      <c r="K153" s="44"/>
      <c r="L153" s="64"/>
      <c r="M153" s="64"/>
      <c r="N153" s="64"/>
      <c r="O153" s="64"/>
      <c r="P153" s="69"/>
      <c r="Q153" s="70"/>
      <c r="R153" s="71"/>
      <c r="S153" s="69"/>
      <c r="T153" s="81">
        <f>+T156+T158</f>
        <v>3290203.5</v>
      </c>
      <c r="U153" s="74">
        <f>+U156+U158</f>
        <v>3118749.3</v>
      </c>
      <c r="V153" s="74">
        <f>(U153/T153)*100</f>
        <v>94.78894846473781</v>
      </c>
      <c r="W153" s="1"/>
    </row>
    <row r="154" spans="1:23" ht="23.25">
      <c r="A154" s="1"/>
      <c r="B154" s="40"/>
      <c r="C154" s="40"/>
      <c r="D154" s="40"/>
      <c r="E154" s="40"/>
      <c r="F154" s="40"/>
      <c r="G154" s="40"/>
      <c r="H154" s="41"/>
      <c r="I154" s="42" t="s">
        <v>45</v>
      </c>
      <c r="J154" s="43"/>
      <c r="K154" s="44"/>
      <c r="L154" s="64"/>
      <c r="M154" s="64"/>
      <c r="N154" s="64"/>
      <c r="O154" s="64"/>
      <c r="P154" s="69"/>
      <c r="Q154" s="70"/>
      <c r="R154" s="71"/>
      <c r="S154" s="69"/>
      <c r="T154" s="81"/>
      <c r="U154" s="74"/>
      <c r="V154" s="74"/>
      <c r="W154" s="1"/>
    </row>
    <row r="155" spans="1:23" ht="23.25">
      <c r="A155" s="1"/>
      <c r="B155" s="40"/>
      <c r="C155" s="40"/>
      <c r="D155" s="40"/>
      <c r="E155" s="40"/>
      <c r="F155" s="40"/>
      <c r="G155" s="40"/>
      <c r="H155" s="41"/>
      <c r="I155" s="42"/>
      <c r="J155" s="43"/>
      <c r="K155" s="44"/>
      <c r="L155" s="64"/>
      <c r="M155" s="64"/>
      <c r="N155" s="64"/>
      <c r="O155" s="64"/>
      <c r="P155" s="69"/>
      <c r="Q155" s="70"/>
      <c r="R155" s="71"/>
      <c r="S155" s="69"/>
      <c r="T155" s="81"/>
      <c r="U155" s="74"/>
      <c r="V155" s="74"/>
      <c r="W155" s="1"/>
    </row>
    <row r="156" spans="1:23" ht="23.25">
      <c r="A156" s="1"/>
      <c r="B156" s="40"/>
      <c r="C156" s="40"/>
      <c r="D156" s="40"/>
      <c r="E156" s="40"/>
      <c r="F156" s="40"/>
      <c r="G156" s="40"/>
      <c r="H156" s="41"/>
      <c r="I156" s="42" t="s">
        <v>95</v>
      </c>
      <c r="J156" s="43"/>
      <c r="K156" s="44"/>
      <c r="L156" s="64"/>
      <c r="M156" s="64"/>
      <c r="N156" s="64"/>
      <c r="O156" s="64"/>
      <c r="P156" s="69"/>
      <c r="Q156" s="70"/>
      <c r="R156" s="71"/>
      <c r="S156" s="69"/>
      <c r="T156" s="81">
        <f>+T157</f>
        <v>322257.6</v>
      </c>
      <c r="U156" s="74">
        <f>+U157</f>
        <v>22338.4</v>
      </c>
      <c r="V156" s="74">
        <f>(U156/T156)*100</f>
        <v>6.931845827685679</v>
      </c>
      <c r="W156" s="1"/>
    </row>
    <row r="157" spans="1:23" ht="23.25">
      <c r="A157" s="1"/>
      <c r="B157" s="40"/>
      <c r="C157" s="40"/>
      <c r="D157" s="40"/>
      <c r="E157" s="40"/>
      <c r="F157" s="40"/>
      <c r="G157" s="40"/>
      <c r="H157" s="41"/>
      <c r="I157" s="42" t="s">
        <v>139</v>
      </c>
      <c r="J157" s="43"/>
      <c r="K157" s="44"/>
      <c r="L157" s="64"/>
      <c r="M157" s="63"/>
      <c r="N157" s="63"/>
      <c r="O157" s="63"/>
      <c r="P157" s="69"/>
      <c r="Q157" s="70"/>
      <c r="R157" s="71"/>
      <c r="S157" s="69"/>
      <c r="T157" s="73">
        <v>322257.6</v>
      </c>
      <c r="U157" s="73">
        <v>22338.4</v>
      </c>
      <c r="V157" s="73">
        <f>(U157/T157)*100</f>
        <v>6.931845827685679</v>
      </c>
      <c r="W157" s="1"/>
    </row>
    <row r="158" spans="1:23" ht="23.25">
      <c r="A158" s="1"/>
      <c r="B158" s="40"/>
      <c r="C158" s="46"/>
      <c r="D158" s="46"/>
      <c r="E158" s="46"/>
      <c r="F158" s="46"/>
      <c r="G158" s="46"/>
      <c r="H158" s="42"/>
      <c r="I158" s="42" t="s">
        <v>67</v>
      </c>
      <c r="J158" s="43"/>
      <c r="K158" s="44"/>
      <c r="L158" s="64"/>
      <c r="M158" s="64"/>
      <c r="N158" s="64"/>
      <c r="O158" s="64"/>
      <c r="P158" s="69"/>
      <c r="Q158" s="70"/>
      <c r="R158" s="71"/>
      <c r="S158" s="69"/>
      <c r="T158" s="81">
        <v>2967945.9</v>
      </c>
      <c r="U158" s="74">
        <v>3096410.9</v>
      </c>
      <c r="V158" s="74">
        <f>(U158/T158)*100</f>
        <v>104.32841447682722</v>
      </c>
      <c r="W158" s="1"/>
    </row>
    <row r="159" spans="1:23" ht="23.25">
      <c r="A159" s="1"/>
      <c r="B159" s="40"/>
      <c r="C159" s="40"/>
      <c r="D159" s="40"/>
      <c r="E159" s="40"/>
      <c r="F159" s="40"/>
      <c r="G159" s="40"/>
      <c r="H159" s="41"/>
      <c r="I159" s="42"/>
      <c r="J159" s="43"/>
      <c r="K159" s="44"/>
      <c r="L159" s="64"/>
      <c r="M159" s="63"/>
      <c r="N159" s="63"/>
      <c r="O159" s="63"/>
      <c r="P159" s="69"/>
      <c r="Q159" s="70"/>
      <c r="R159" s="71"/>
      <c r="S159" s="69"/>
      <c r="T159" s="81"/>
      <c r="U159" s="74"/>
      <c r="V159" s="74"/>
      <c r="W159" s="1"/>
    </row>
    <row r="160" spans="1:23" ht="23.25">
      <c r="A160" s="1"/>
      <c r="B160" s="40"/>
      <c r="C160" s="46"/>
      <c r="D160" s="46"/>
      <c r="E160" s="46"/>
      <c r="F160" s="46"/>
      <c r="G160" s="46" t="s">
        <v>96</v>
      </c>
      <c r="H160" s="42"/>
      <c r="I160" s="42" t="s">
        <v>97</v>
      </c>
      <c r="J160" s="43"/>
      <c r="K160" s="44"/>
      <c r="L160" s="64"/>
      <c r="M160" s="64"/>
      <c r="N160" s="64"/>
      <c r="O160" s="64"/>
      <c r="P160" s="69"/>
      <c r="Q160" s="70"/>
      <c r="R160" s="71"/>
      <c r="S160" s="69"/>
      <c r="T160" s="73"/>
      <c r="U160" s="73"/>
      <c r="V160" s="73"/>
      <c r="W160" s="1"/>
    </row>
    <row r="161" spans="1:23" ht="23.25">
      <c r="A161" s="1"/>
      <c r="B161" s="40"/>
      <c r="C161" s="40"/>
      <c r="D161" s="40"/>
      <c r="E161" s="40"/>
      <c r="F161" s="40"/>
      <c r="G161" s="46"/>
      <c r="H161" s="42"/>
      <c r="I161" s="42" t="s">
        <v>98</v>
      </c>
      <c r="J161" s="43"/>
      <c r="K161" s="44"/>
      <c r="L161" s="64"/>
      <c r="M161" s="64"/>
      <c r="N161" s="64"/>
      <c r="O161" s="64"/>
      <c r="P161" s="69"/>
      <c r="Q161" s="70"/>
      <c r="R161" s="71"/>
      <c r="S161" s="69"/>
      <c r="T161" s="81">
        <f>+T162</f>
        <v>432880.5</v>
      </c>
      <c r="U161" s="74">
        <f>+U162</f>
        <v>415949.9</v>
      </c>
      <c r="V161" s="74">
        <f>(U161/T161)*100</f>
        <v>96.08885131115863</v>
      </c>
      <c r="W161" s="1"/>
    </row>
    <row r="162" spans="1:23" ht="23.25">
      <c r="A162" s="1"/>
      <c r="B162" s="40"/>
      <c r="C162" s="40"/>
      <c r="D162" s="40"/>
      <c r="E162" s="40"/>
      <c r="F162" s="40"/>
      <c r="G162" s="40"/>
      <c r="H162" s="41"/>
      <c r="I162" s="42" t="s">
        <v>44</v>
      </c>
      <c r="J162" s="43"/>
      <c r="K162" s="44"/>
      <c r="L162" s="64"/>
      <c r="M162" s="63"/>
      <c r="N162" s="63"/>
      <c r="O162" s="63"/>
      <c r="P162" s="69"/>
      <c r="Q162" s="70"/>
      <c r="R162" s="71"/>
      <c r="S162" s="69"/>
      <c r="T162" s="73">
        <v>432880.5</v>
      </c>
      <c r="U162" s="73">
        <v>415949.9</v>
      </c>
      <c r="V162" s="73">
        <f>(U162/T162)*100</f>
        <v>96.08885131115863</v>
      </c>
      <c r="W162" s="1"/>
    </row>
    <row r="163" spans="1:23" ht="23.25">
      <c r="A163" s="1"/>
      <c r="B163" s="40"/>
      <c r="C163" s="40"/>
      <c r="D163" s="40"/>
      <c r="E163" s="40"/>
      <c r="F163" s="40"/>
      <c r="G163" s="40"/>
      <c r="H163" s="41"/>
      <c r="I163" s="42" t="s">
        <v>45</v>
      </c>
      <c r="J163" s="43"/>
      <c r="K163" s="44"/>
      <c r="L163" s="64"/>
      <c r="M163" s="63"/>
      <c r="N163" s="63"/>
      <c r="O163" s="63"/>
      <c r="P163" s="69"/>
      <c r="Q163" s="70"/>
      <c r="R163" s="71"/>
      <c r="S163" s="69"/>
      <c r="T163" s="73"/>
      <c r="U163" s="73"/>
      <c r="V163" s="73"/>
      <c r="W163" s="1"/>
    </row>
    <row r="164" spans="1:23" ht="23.25">
      <c r="A164" s="1"/>
      <c r="B164" s="40"/>
      <c r="C164" s="46"/>
      <c r="D164" s="46"/>
      <c r="E164" s="46"/>
      <c r="F164" s="46"/>
      <c r="G164" s="46"/>
      <c r="H164" s="42"/>
      <c r="I164" s="42"/>
      <c r="J164" s="43"/>
      <c r="K164" s="44"/>
      <c r="L164" s="64"/>
      <c r="M164" s="64"/>
      <c r="N164" s="64"/>
      <c r="O164" s="64"/>
      <c r="P164" s="69"/>
      <c r="Q164" s="70"/>
      <c r="R164" s="71"/>
      <c r="S164" s="69"/>
      <c r="T164" s="81"/>
      <c r="U164" s="74"/>
      <c r="V164" s="74"/>
      <c r="W164" s="1"/>
    </row>
    <row r="165" spans="1:23" ht="23.25">
      <c r="A165" s="1"/>
      <c r="B165" s="40"/>
      <c r="C165" s="40"/>
      <c r="D165" s="40"/>
      <c r="E165" s="40"/>
      <c r="F165" s="40"/>
      <c r="G165" s="40" t="s">
        <v>99</v>
      </c>
      <c r="H165" s="41"/>
      <c r="I165" s="42" t="s">
        <v>100</v>
      </c>
      <c r="J165" s="43"/>
      <c r="K165" s="44"/>
      <c r="L165" s="64"/>
      <c r="M165" s="63"/>
      <c r="N165" s="63"/>
      <c r="O165" s="63"/>
      <c r="P165" s="69"/>
      <c r="Q165" s="70"/>
      <c r="R165" s="71"/>
      <c r="S165" s="69"/>
      <c r="T165" s="73"/>
      <c r="U165" s="73"/>
      <c r="V165" s="73"/>
      <c r="W165" s="1"/>
    </row>
    <row r="166" spans="1:23" ht="23.25">
      <c r="A166" s="1"/>
      <c r="B166" s="40"/>
      <c r="C166" s="40"/>
      <c r="D166" s="40"/>
      <c r="E166" s="40"/>
      <c r="F166" s="40"/>
      <c r="G166" s="40"/>
      <c r="H166" s="42"/>
      <c r="I166" s="42" t="s">
        <v>92</v>
      </c>
      <c r="J166" s="43"/>
      <c r="K166" s="44"/>
      <c r="L166" s="64"/>
      <c r="M166" s="63"/>
      <c r="N166" s="63"/>
      <c r="O166" s="63"/>
      <c r="P166" s="69"/>
      <c r="Q166" s="70"/>
      <c r="R166" s="71"/>
      <c r="S166" s="69"/>
      <c r="T166" s="73">
        <f>+T167</f>
        <v>619611.4</v>
      </c>
      <c r="U166" s="73">
        <f>+U167</f>
        <v>502645</v>
      </c>
      <c r="V166" s="73">
        <f>(U166/T166)*100</f>
        <v>81.12261975812581</v>
      </c>
      <c r="W166" s="1"/>
    </row>
    <row r="167" spans="1:23" ht="23.25">
      <c r="A167" s="1"/>
      <c r="B167" s="40"/>
      <c r="C167" s="40"/>
      <c r="D167" s="40"/>
      <c r="E167" s="40"/>
      <c r="F167" s="40"/>
      <c r="G167" s="40"/>
      <c r="H167" s="41"/>
      <c r="I167" s="42" t="s">
        <v>44</v>
      </c>
      <c r="J167" s="43"/>
      <c r="K167" s="44"/>
      <c r="L167" s="64"/>
      <c r="M167" s="63"/>
      <c r="N167" s="63"/>
      <c r="O167" s="63"/>
      <c r="P167" s="69"/>
      <c r="Q167" s="70"/>
      <c r="R167" s="71"/>
      <c r="S167" s="69"/>
      <c r="T167" s="73">
        <v>619611.4</v>
      </c>
      <c r="U167" s="73">
        <v>502645</v>
      </c>
      <c r="V167" s="73">
        <f>(U167/T167)*100</f>
        <v>81.12261975812581</v>
      </c>
      <c r="W167" s="1"/>
    </row>
    <row r="168" spans="1:23" ht="23.25">
      <c r="A168" s="1"/>
      <c r="B168" s="40"/>
      <c r="C168" s="46"/>
      <c r="D168" s="46"/>
      <c r="E168" s="46"/>
      <c r="F168" s="46"/>
      <c r="G168" s="46"/>
      <c r="H168" s="42"/>
      <c r="I168" s="42" t="s">
        <v>45</v>
      </c>
      <c r="J168" s="43"/>
      <c r="K168" s="44"/>
      <c r="L168" s="64"/>
      <c r="M168" s="64"/>
      <c r="N168" s="64"/>
      <c r="O168" s="64"/>
      <c r="P168" s="69"/>
      <c r="Q168" s="70"/>
      <c r="R168" s="71"/>
      <c r="S168" s="69"/>
      <c r="T168" s="81"/>
      <c r="U168" s="74"/>
      <c r="V168" s="74"/>
      <c r="W168" s="1"/>
    </row>
    <row r="169" spans="1:23" ht="23.25">
      <c r="A169" s="1"/>
      <c r="B169" s="40"/>
      <c r="C169" s="40"/>
      <c r="D169" s="40"/>
      <c r="E169" s="40"/>
      <c r="F169" s="40"/>
      <c r="G169" s="40"/>
      <c r="H169" s="41"/>
      <c r="I169" s="42"/>
      <c r="J169" s="43"/>
      <c r="K169" s="44"/>
      <c r="L169" s="64"/>
      <c r="M169" s="63"/>
      <c r="N169" s="63"/>
      <c r="O169" s="63"/>
      <c r="P169" s="69"/>
      <c r="Q169" s="70"/>
      <c r="R169" s="71"/>
      <c r="S169" s="69"/>
      <c r="T169" s="73"/>
      <c r="U169" s="73"/>
      <c r="V169" s="73"/>
      <c r="W169" s="1"/>
    </row>
    <row r="170" spans="1:23" ht="23.25">
      <c r="A170" s="1"/>
      <c r="B170" s="40"/>
      <c r="C170" s="40"/>
      <c r="D170" s="40"/>
      <c r="E170" s="40"/>
      <c r="F170" s="40" t="s">
        <v>101</v>
      </c>
      <c r="G170" s="40"/>
      <c r="H170" s="41"/>
      <c r="I170" s="42" t="s">
        <v>102</v>
      </c>
      <c r="J170" s="43"/>
      <c r="K170" s="44"/>
      <c r="L170" s="64"/>
      <c r="M170" s="64"/>
      <c r="N170" s="64"/>
      <c r="O170" s="64"/>
      <c r="P170" s="69"/>
      <c r="Q170" s="70"/>
      <c r="R170" s="71"/>
      <c r="S170" s="69"/>
      <c r="T170" s="81">
        <f>+T171</f>
        <v>7155591.2</v>
      </c>
      <c r="U170" s="74">
        <f>+U175</f>
        <v>7086477.6</v>
      </c>
      <c r="V170" s="74">
        <f>(U170/T170)*100</f>
        <v>99.03413151941938</v>
      </c>
      <c r="W170" s="1"/>
    </row>
    <row r="171" spans="1:23" ht="23.25">
      <c r="A171" s="1"/>
      <c r="B171" s="40"/>
      <c r="C171" s="46"/>
      <c r="D171" s="46"/>
      <c r="E171" s="46"/>
      <c r="F171" s="46"/>
      <c r="G171" s="46"/>
      <c r="H171" s="42"/>
      <c r="I171" s="42" t="s">
        <v>44</v>
      </c>
      <c r="J171" s="43"/>
      <c r="K171" s="44"/>
      <c r="L171" s="64"/>
      <c r="M171" s="63"/>
      <c r="N171" s="63"/>
      <c r="O171" s="63"/>
      <c r="P171" s="69"/>
      <c r="Q171" s="70"/>
      <c r="R171" s="71"/>
      <c r="S171" s="69"/>
      <c r="T171" s="73">
        <f>+T175</f>
        <v>7155591.2</v>
      </c>
      <c r="U171" s="73">
        <f>+U176</f>
        <v>7086477.6</v>
      </c>
      <c r="V171" s="73">
        <f>(U171/T171)*100</f>
        <v>99.03413151941938</v>
      </c>
      <c r="W171" s="1"/>
    </row>
    <row r="172" spans="1:23" ht="23.25">
      <c r="A172" s="1"/>
      <c r="B172" s="40"/>
      <c r="C172" s="46"/>
      <c r="D172" s="46"/>
      <c r="E172" s="46"/>
      <c r="F172" s="46"/>
      <c r="G172" s="46"/>
      <c r="H172" s="42"/>
      <c r="I172" s="42" t="s">
        <v>45</v>
      </c>
      <c r="J172" s="43"/>
      <c r="K172" s="44"/>
      <c r="L172" s="64"/>
      <c r="M172" s="64"/>
      <c r="N172" s="64"/>
      <c r="O172" s="64"/>
      <c r="P172" s="69"/>
      <c r="Q172" s="70"/>
      <c r="R172" s="71"/>
      <c r="S172" s="69"/>
      <c r="T172" s="81"/>
      <c r="U172" s="74">
        <f>+U177</f>
        <v>0</v>
      </c>
      <c r="V172" s="74"/>
      <c r="W172" s="1"/>
    </row>
    <row r="173" spans="1:23" ht="23.25">
      <c r="A173" s="1"/>
      <c r="B173" s="40"/>
      <c r="C173" s="40"/>
      <c r="D173" s="40"/>
      <c r="E173" s="40"/>
      <c r="F173" s="40"/>
      <c r="G173" s="40"/>
      <c r="H173" s="41"/>
      <c r="I173" s="42"/>
      <c r="J173" s="43"/>
      <c r="K173" s="44"/>
      <c r="L173" s="64"/>
      <c r="M173" s="63"/>
      <c r="N173" s="63"/>
      <c r="O173" s="63"/>
      <c r="P173" s="69"/>
      <c r="Q173" s="70"/>
      <c r="R173" s="71"/>
      <c r="S173" s="69"/>
      <c r="T173" s="73"/>
      <c r="U173" s="73"/>
      <c r="V173" s="73"/>
      <c r="W173" s="1"/>
    </row>
    <row r="174" spans="1:23" ht="23.25">
      <c r="A174" s="1"/>
      <c r="B174" s="40"/>
      <c r="C174" s="40"/>
      <c r="D174" s="40"/>
      <c r="E174" s="40"/>
      <c r="F174" s="40"/>
      <c r="G174" s="40" t="s">
        <v>103</v>
      </c>
      <c r="H174" s="41"/>
      <c r="I174" s="42" t="s">
        <v>104</v>
      </c>
      <c r="J174" s="43"/>
      <c r="K174" s="44"/>
      <c r="L174" s="64"/>
      <c r="M174" s="63"/>
      <c r="N174" s="63"/>
      <c r="O174" s="63"/>
      <c r="P174" s="69"/>
      <c r="Q174" s="70"/>
      <c r="R174" s="71"/>
      <c r="S174" s="69"/>
      <c r="T174" s="73"/>
      <c r="U174" s="73"/>
      <c r="V174" s="73"/>
      <c r="W174" s="1"/>
    </row>
    <row r="175" spans="1:23" ht="23.25">
      <c r="A175" s="1"/>
      <c r="B175" s="40"/>
      <c r="C175" s="40"/>
      <c r="D175" s="40"/>
      <c r="E175" s="40"/>
      <c r="F175" s="40"/>
      <c r="G175" s="40"/>
      <c r="H175" s="41"/>
      <c r="I175" s="42" t="s">
        <v>105</v>
      </c>
      <c r="J175" s="43"/>
      <c r="K175" s="44"/>
      <c r="L175" s="64"/>
      <c r="M175" s="63"/>
      <c r="N175" s="63"/>
      <c r="O175" s="63"/>
      <c r="P175" s="69"/>
      <c r="Q175" s="70"/>
      <c r="R175" s="71"/>
      <c r="S175" s="69"/>
      <c r="T175" s="73">
        <f>+T193</f>
        <v>7155591.2</v>
      </c>
      <c r="U175" s="73">
        <f>+U192</f>
        <v>7086477.6</v>
      </c>
      <c r="V175" s="73">
        <f>(U175/T175)*100</f>
        <v>99.03413151941938</v>
      </c>
      <c r="W175" s="1"/>
    </row>
    <row r="176" spans="1:23" ht="23.25">
      <c r="A176" s="1"/>
      <c r="B176" s="40"/>
      <c r="C176" s="40"/>
      <c r="D176" s="40"/>
      <c r="E176" s="40"/>
      <c r="F176" s="40"/>
      <c r="G176" s="40"/>
      <c r="H176" s="41"/>
      <c r="I176" s="42" t="s">
        <v>44</v>
      </c>
      <c r="J176" s="43"/>
      <c r="K176" s="44"/>
      <c r="L176" s="64"/>
      <c r="M176" s="63"/>
      <c r="N176" s="63"/>
      <c r="O176" s="63"/>
      <c r="P176" s="69"/>
      <c r="Q176" s="70"/>
      <c r="R176" s="71"/>
      <c r="S176" s="69"/>
      <c r="T176" s="73">
        <f>+T192</f>
        <v>7155591.2</v>
      </c>
      <c r="U176" s="73">
        <f>+U193</f>
        <v>7086477.6</v>
      </c>
      <c r="V176" s="73">
        <f>(U176/T176)*100</f>
        <v>99.03413151941938</v>
      </c>
      <c r="W176" s="1"/>
    </row>
    <row r="177" spans="1:23" ht="23.25">
      <c r="A177" s="1"/>
      <c r="B177" s="40"/>
      <c r="C177" s="40"/>
      <c r="D177" s="40"/>
      <c r="E177" s="40"/>
      <c r="F177" s="40"/>
      <c r="G177" s="40"/>
      <c r="H177" s="41"/>
      <c r="I177" s="42" t="s">
        <v>45</v>
      </c>
      <c r="J177" s="43"/>
      <c r="K177" s="44"/>
      <c r="L177" s="64"/>
      <c r="M177" s="63"/>
      <c r="N177" s="63"/>
      <c r="O177" s="63"/>
      <c r="P177" s="69"/>
      <c r="Q177" s="70"/>
      <c r="R177" s="71"/>
      <c r="S177" s="69"/>
      <c r="T177" s="73"/>
      <c r="U177" s="73">
        <f>+U194</f>
        <v>0</v>
      </c>
      <c r="V177" s="73"/>
      <c r="W177" s="1"/>
    </row>
    <row r="178" spans="1:23" ht="23.25">
      <c r="A178" s="1"/>
      <c r="B178" s="40"/>
      <c r="C178" s="40"/>
      <c r="D178" s="40"/>
      <c r="E178" s="40"/>
      <c r="F178" s="40"/>
      <c r="G178" s="40"/>
      <c r="H178" s="41"/>
      <c r="I178" s="42"/>
      <c r="J178" s="43"/>
      <c r="K178" s="44"/>
      <c r="L178" s="64"/>
      <c r="M178" s="63"/>
      <c r="N178" s="63"/>
      <c r="O178" s="63"/>
      <c r="P178" s="69"/>
      <c r="Q178" s="70"/>
      <c r="R178" s="71"/>
      <c r="S178" s="69"/>
      <c r="T178" s="73"/>
      <c r="U178" s="73"/>
      <c r="V178" s="73"/>
      <c r="W178" s="1"/>
    </row>
    <row r="179" spans="1:23" ht="23.25">
      <c r="A179" s="1"/>
      <c r="B179" s="40"/>
      <c r="C179" s="40"/>
      <c r="D179" s="40"/>
      <c r="E179" s="40"/>
      <c r="F179" s="40"/>
      <c r="G179" s="40"/>
      <c r="H179" s="41"/>
      <c r="I179" s="42"/>
      <c r="J179" s="43"/>
      <c r="K179" s="44"/>
      <c r="L179" s="64"/>
      <c r="M179" s="63"/>
      <c r="N179" s="63"/>
      <c r="O179" s="63"/>
      <c r="P179" s="69"/>
      <c r="Q179" s="70"/>
      <c r="R179" s="71"/>
      <c r="S179" s="69"/>
      <c r="T179" s="73"/>
      <c r="U179" s="73"/>
      <c r="V179" s="73"/>
      <c r="W179" s="1"/>
    </row>
    <row r="180" spans="1:23" ht="23.25">
      <c r="A180" s="1"/>
      <c r="B180" s="47"/>
      <c r="C180" s="47"/>
      <c r="D180" s="47"/>
      <c r="E180" s="47"/>
      <c r="F180" s="47"/>
      <c r="G180" s="47"/>
      <c r="H180" s="48"/>
      <c r="I180" s="49"/>
      <c r="J180" s="50"/>
      <c r="K180" s="51"/>
      <c r="L180" s="66"/>
      <c r="M180" s="65"/>
      <c r="N180" s="65"/>
      <c r="O180" s="65"/>
      <c r="P180" s="75"/>
      <c r="Q180" s="76"/>
      <c r="R180" s="77"/>
      <c r="S180" s="75"/>
      <c r="T180" s="79"/>
      <c r="U180" s="79"/>
      <c r="V180" s="79"/>
      <c r="W180" s="1"/>
    </row>
    <row r="181" spans="1:23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52"/>
      <c r="R181" s="52"/>
      <c r="S181" s="52"/>
      <c r="T181" s="52"/>
      <c r="U181" s="52"/>
      <c r="V181" s="52"/>
      <c r="W181" s="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2"/>
      <c r="R182" s="52"/>
      <c r="S182" s="52"/>
      <c r="T182" s="52"/>
      <c r="U182" s="52"/>
      <c r="V182" s="53" t="s">
        <v>135</v>
      </c>
      <c r="W182" s="1"/>
    </row>
    <row r="183" spans="1:23" ht="23.25">
      <c r="A183" s="1"/>
      <c r="B183" s="54"/>
      <c r="C183" s="8"/>
      <c r="D183" s="8"/>
      <c r="E183" s="8"/>
      <c r="F183" s="8"/>
      <c r="G183" s="8"/>
      <c r="H183" s="55"/>
      <c r="I183" s="10"/>
      <c r="J183" s="11"/>
      <c r="K183" s="54" t="s">
        <v>28</v>
      </c>
      <c r="L183" s="57"/>
      <c r="M183" s="57"/>
      <c r="N183" s="57"/>
      <c r="O183" s="57"/>
      <c r="P183" s="57"/>
      <c r="Q183" s="57"/>
      <c r="R183" s="8"/>
      <c r="S183" s="8"/>
      <c r="T183" s="14"/>
      <c r="U183" s="8"/>
      <c r="V183" s="9"/>
      <c r="W183" s="1"/>
    </row>
    <row r="184" spans="1:23" ht="23.25">
      <c r="A184" s="1"/>
      <c r="B184" s="19" t="s">
        <v>26</v>
      </c>
      <c r="C184" s="16"/>
      <c r="D184" s="16"/>
      <c r="E184" s="16"/>
      <c r="F184" s="16"/>
      <c r="G184" s="16"/>
      <c r="H184" s="56"/>
      <c r="I184" s="1"/>
      <c r="J184" s="18"/>
      <c r="K184" s="58"/>
      <c r="L184" s="59"/>
      <c r="M184" s="12" t="s">
        <v>29</v>
      </c>
      <c r="N184" s="12"/>
      <c r="O184" s="12"/>
      <c r="P184" s="12"/>
      <c r="Q184" s="13"/>
      <c r="R184" s="8" t="s">
        <v>21</v>
      </c>
      <c r="S184" s="8"/>
      <c r="T184" s="19" t="s">
        <v>0</v>
      </c>
      <c r="U184" s="16"/>
      <c r="V184" s="17"/>
      <c r="W184" s="1"/>
    </row>
    <row r="185" spans="1:23" ht="23.25">
      <c r="A185" s="1"/>
      <c r="B185" s="23" t="s">
        <v>27</v>
      </c>
      <c r="C185" s="20"/>
      <c r="D185" s="20"/>
      <c r="E185" s="20"/>
      <c r="F185" s="20"/>
      <c r="G185" s="20"/>
      <c r="H185" s="56"/>
      <c r="I185" s="22" t="s">
        <v>1</v>
      </c>
      <c r="J185" s="18"/>
      <c r="K185" s="15" t="s">
        <v>18</v>
      </c>
      <c r="L185" s="15" t="s">
        <v>30</v>
      </c>
      <c r="M185" s="60"/>
      <c r="N185" s="61"/>
      <c r="O185" s="62"/>
      <c r="P185" s="15" t="s">
        <v>38</v>
      </c>
      <c r="Q185" s="17"/>
      <c r="R185" s="16" t="s">
        <v>16</v>
      </c>
      <c r="S185" s="16"/>
      <c r="T185" s="23" t="s">
        <v>23</v>
      </c>
      <c r="U185" s="20"/>
      <c r="V185" s="21"/>
      <c r="W185" s="1"/>
    </row>
    <row r="186" spans="1:23" ht="23.25">
      <c r="A186" s="1"/>
      <c r="B186" s="24"/>
      <c r="C186" s="24"/>
      <c r="D186" s="24"/>
      <c r="E186" s="24"/>
      <c r="F186" s="25"/>
      <c r="G186" s="24"/>
      <c r="H186" s="24"/>
      <c r="I186" s="22"/>
      <c r="J186" s="18"/>
      <c r="K186" s="22" t="s">
        <v>19</v>
      </c>
      <c r="L186" s="28" t="s">
        <v>19</v>
      </c>
      <c r="M186" s="29" t="s">
        <v>4</v>
      </c>
      <c r="N186" s="31" t="s">
        <v>5</v>
      </c>
      <c r="O186" s="29" t="s">
        <v>6</v>
      </c>
      <c r="P186" s="23" t="s">
        <v>39</v>
      </c>
      <c r="Q186" s="21"/>
      <c r="R186" s="26" t="s">
        <v>17</v>
      </c>
      <c r="S186" s="16"/>
      <c r="T186" s="24"/>
      <c r="U186" s="24"/>
      <c r="V186" s="27" t="s">
        <v>2</v>
      </c>
      <c r="W186" s="1"/>
    </row>
    <row r="187" spans="1:23" ht="23.25">
      <c r="A187" s="1"/>
      <c r="B187" s="28" t="s">
        <v>11</v>
      </c>
      <c r="C187" s="28" t="s">
        <v>12</v>
      </c>
      <c r="D187" s="28" t="s">
        <v>13</v>
      </c>
      <c r="E187" s="28" t="s">
        <v>14</v>
      </c>
      <c r="F187" s="29" t="s">
        <v>15</v>
      </c>
      <c r="G187" s="28" t="s">
        <v>3</v>
      </c>
      <c r="H187" s="24"/>
      <c r="I187" s="1"/>
      <c r="J187" s="18"/>
      <c r="K187" s="22" t="s">
        <v>20</v>
      </c>
      <c r="L187" s="29" t="s">
        <v>31</v>
      </c>
      <c r="M187" s="29"/>
      <c r="N187" s="29"/>
      <c r="O187" s="29"/>
      <c r="P187" s="22" t="s">
        <v>32</v>
      </c>
      <c r="Q187" s="30" t="s">
        <v>32</v>
      </c>
      <c r="R187" s="90" t="s">
        <v>33</v>
      </c>
      <c r="S187" s="92" t="s">
        <v>34</v>
      </c>
      <c r="T187" s="31" t="s">
        <v>4</v>
      </c>
      <c r="U187" s="28" t="s">
        <v>7</v>
      </c>
      <c r="V187" s="27" t="s">
        <v>8</v>
      </c>
      <c r="W187" s="1"/>
    </row>
    <row r="188" spans="1:23" ht="23.25">
      <c r="A188" s="1"/>
      <c r="B188" s="32"/>
      <c r="C188" s="32"/>
      <c r="D188" s="32"/>
      <c r="E188" s="32"/>
      <c r="F188" s="33"/>
      <c r="G188" s="32"/>
      <c r="H188" s="32"/>
      <c r="I188" s="34"/>
      <c r="J188" s="35"/>
      <c r="K188" s="36"/>
      <c r="L188" s="37"/>
      <c r="M188" s="37"/>
      <c r="N188" s="37"/>
      <c r="O188" s="37"/>
      <c r="P188" s="36" t="s">
        <v>35</v>
      </c>
      <c r="Q188" s="38" t="s">
        <v>36</v>
      </c>
      <c r="R188" s="91"/>
      <c r="S188" s="93"/>
      <c r="T188" s="34"/>
      <c r="U188" s="32"/>
      <c r="V188" s="37" t="s">
        <v>37</v>
      </c>
      <c r="W188" s="1"/>
    </row>
    <row r="189" spans="1:23" ht="23.25">
      <c r="A189" s="1"/>
      <c r="B189" s="39"/>
      <c r="C189" s="39"/>
      <c r="D189" s="39"/>
      <c r="E189" s="39"/>
      <c r="F189" s="40"/>
      <c r="G189" s="39"/>
      <c r="H189" s="41"/>
      <c r="I189" s="42"/>
      <c r="J189" s="43"/>
      <c r="K189" s="44"/>
      <c r="L189" s="64"/>
      <c r="M189" s="63"/>
      <c r="N189" s="63"/>
      <c r="O189" s="63"/>
      <c r="P189" s="69"/>
      <c r="Q189" s="70"/>
      <c r="R189" s="71"/>
      <c r="S189" s="71"/>
      <c r="T189" s="72"/>
      <c r="U189" s="73"/>
      <c r="V189" s="73"/>
      <c r="W189" s="1"/>
    </row>
    <row r="190" spans="1:23" ht="23.25">
      <c r="A190" s="1"/>
      <c r="B190" s="40" t="s">
        <v>53</v>
      </c>
      <c r="C190" s="40" t="s">
        <v>46</v>
      </c>
      <c r="D190" s="40" t="s">
        <v>48</v>
      </c>
      <c r="E190" s="40"/>
      <c r="F190" s="40" t="s">
        <v>101</v>
      </c>
      <c r="G190" s="40" t="s">
        <v>103</v>
      </c>
      <c r="H190" s="41"/>
      <c r="I190" s="42" t="s">
        <v>106</v>
      </c>
      <c r="J190" s="43"/>
      <c r="K190" s="44"/>
      <c r="L190" s="64"/>
      <c r="M190" s="63"/>
      <c r="N190" s="63"/>
      <c r="O190" s="63"/>
      <c r="P190" s="69"/>
      <c r="Q190" s="70"/>
      <c r="R190" s="71"/>
      <c r="S190" s="69"/>
      <c r="T190" s="73"/>
      <c r="U190" s="73"/>
      <c r="V190" s="73"/>
      <c r="W190" s="1"/>
    </row>
    <row r="191" spans="1:23" ht="23.25">
      <c r="A191" s="1"/>
      <c r="B191" s="40"/>
      <c r="C191" s="40"/>
      <c r="D191" s="40"/>
      <c r="E191" s="40"/>
      <c r="F191" s="40"/>
      <c r="G191" s="40"/>
      <c r="H191" s="41"/>
      <c r="I191" s="42" t="s">
        <v>107</v>
      </c>
      <c r="J191" s="43"/>
      <c r="K191" s="44"/>
      <c r="L191" s="64"/>
      <c r="M191" s="63"/>
      <c r="N191" s="63"/>
      <c r="O191" s="63"/>
      <c r="P191" s="69"/>
      <c r="Q191" s="70"/>
      <c r="R191" s="71"/>
      <c r="S191" s="69"/>
      <c r="T191" s="73"/>
      <c r="U191" s="73"/>
      <c r="V191" s="73"/>
      <c r="W191" s="1"/>
    </row>
    <row r="192" spans="1:23" ht="23.25">
      <c r="A192" s="1"/>
      <c r="B192" s="40"/>
      <c r="C192" s="46"/>
      <c r="D192" s="46"/>
      <c r="E192" s="46"/>
      <c r="F192" s="46"/>
      <c r="G192" s="46"/>
      <c r="H192" s="42"/>
      <c r="I192" s="42" t="s">
        <v>108</v>
      </c>
      <c r="J192" s="43"/>
      <c r="K192" s="89" t="s">
        <v>2</v>
      </c>
      <c r="L192" s="83">
        <v>3.5</v>
      </c>
      <c r="M192" s="83">
        <v>3.3</v>
      </c>
      <c r="N192" s="83">
        <v>3.3</v>
      </c>
      <c r="O192" s="83">
        <v>4</v>
      </c>
      <c r="P192" s="69">
        <f>+O192/M192*100</f>
        <v>121.21212121212122</v>
      </c>
      <c r="Q192" s="70">
        <f>+O192/N192*100</f>
        <v>121.21212121212122</v>
      </c>
      <c r="R192" s="71">
        <f>+M192/L192*100</f>
        <v>94.28571428571428</v>
      </c>
      <c r="S192" s="69">
        <f>+O192/L192*100</f>
        <v>114.28571428571428</v>
      </c>
      <c r="T192" s="81">
        <f>+T193</f>
        <v>7155591.2</v>
      </c>
      <c r="U192" s="74">
        <f>+U193</f>
        <v>7086477.6</v>
      </c>
      <c r="V192" s="74">
        <f>(U192/T192)*100</f>
        <v>99.03413151941938</v>
      </c>
      <c r="W192" s="1"/>
    </row>
    <row r="193" spans="1:23" ht="23.25">
      <c r="A193" s="1"/>
      <c r="B193" s="40"/>
      <c r="C193" s="40"/>
      <c r="D193" s="40"/>
      <c r="E193" s="40"/>
      <c r="F193" s="40"/>
      <c r="G193" s="40"/>
      <c r="H193" s="41"/>
      <c r="I193" s="42" t="s">
        <v>44</v>
      </c>
      <c r="J193" s="43"/>
      <c r="K193" s="44"/>
      <c r="L193" s="64"/>
      <c r="M193" s="63"/>
      <c r="N193" s="63"/>
      <c r="O193" s="63"/>
      <c r="P193" s="69"/>
      <c r="Q193" s="70"/>
      <c r="R193" s="71"/>
      <c r="S193" s="69"/>
      <c r="T193" s="73">
        <v>7155591.2</v>
      </c>
      <c r="U193" s="73">
        <v>7086477.6</v>
      </c>
      <c r="V193" s="73">
        <f>(U193/T193)*100</f>
        <v>99.03413151941938</v>
      </c>
      <c r="W193" s="1"/>
    </row>
    <row r="194" spans="1:23" ht="23.25">
      <c r="A194" s="1"/>
      <c r="B194" s="40"/>
      <c r="C194" s="40"/>
      <c r="D194" s="40"/>
      <c r="E194" s="40"/>
      <c r="F194" s="40"/>
      <c r="G194" s="40"/>
      <c r="H194" s="41"/>
      <c r="I194" s="42" t="s">
        <v>45</v>
      </c>
      <c r="J194" s="43"/>
      <c r="K194" s="44"/>
      <c r="L194" s="64"/>
      <c r="M194" s="64"/>
      <c r="N194" s="64"/>
      <c r="O194" s="64"/>
      <c r="P194" s="69"/>
      <c r="Q194" s="70"/>
      <c r="R194" s="71"/>
      <c r="S194" s="69"/>
      <c r="T194" s="81"/>
      <c r="U194" s="74"/>
      <c r="V194" s="74"/>
      <c r="W194" s="1"/>
    </row>
    <row r="195" spans="1:23" ht="23.25">
      <c r="A195" s="1"/>
      <c r="B195" s="40"/>
      <c r="C195" s="40"/>
      <c r="D195" s="40"/>
      <c r="E195" s="40"/>
      <c r="F195" s="40"/>
      <c r="G195" s="40"/>
      <c r="H195" s="41"/>
      <c r="I195" s="42"/>
      <c r="J195" s="43"/>
      <c r="K195" s="44"/>
      <c r="L195" s="64"/>
      <c r="M195" s="64"/>
      <c r="N195" s="64"/>
      <c r="O195" s="64"/>
      <c r="P195" s="69"/>
      <c r="Q195" s="70"/>
      <c r="R195" s="71"/>
      <c r="S195" s="69"/>
      <c r="T195" s="81"/>
      <c r="U195" s="74"/>
      <c r="V195" s="74"/>
      <c r="W195" s="1"/>
    </row>
    <row r="196" spans="1:23" ht="23.25">
      <c r="A196" s="1"/>
      <c r="B196" s="40"/>
      <c r="C196" s="40"/>
      <c r="D196" s="40"/>
      <c r="E196" s="40"/>
      <c r="F196" s="40" t="s">
        <v>109</v>
      </c>
      <c r="G196" s="40"/>
      <c r="H196" s="41"/>
      <c r="I196" s="42" t="s">
        <v>110</v>
      </c>
      <c r="J196" s="43"/>
      <c r="K196" s="44"/>
      <c r="L196" s="64"/>
      <c r="M196" s="64"/>
      <c r="N196" s="64"/>
      <c r="O196" s="64"/>
      <c r="P196" s="69"/>
      <c r="Q196" s="70"/>
      <c r="R196" s="71"/>
      <c r="S196" s="69"/>
      <c r="T196" s="81">
        <f>+T197</f>
        <v>34098070.7</v>
      </c>
      <c r="U196" s="74">
        <f>+U197</f>
        <v>35298068.7</v>
      </c>
      <c r="V196" s="74">
        <f>(U196/T196)*100</f>
        <v>103.51925482986344</v>
      </c>
      <c r="W196" s="1"/>
    </row>
    <row r="197" spans="1:23" ht="23.25">
      <c r="A197" s="1"/>
      <c r="B197" s="40"/>
      <c r="C197" s="40"/>
      <c r="D197" s="40"/>
      <c r="E197" s="40"/>
      <c r="F197" s="40"/>
      <c r="G197" s="40"/>
      <c r="H197" s="41"/>
      <c r="I197" s="42" t="s">
        <v>44</v>
      </c>
      <c r="J197" s="43"/>
      <c r="K197" s="44"/>
      <c r="L197" s="64"/>
      <c r="M197" s="64"/>
      <c r="N197" s="64"/>
      <c r="O197" s="64"/>
      <c r="P197" s="69"/>
      <c r="Q197" s="70"/>
      <c r="R197" s="71"/>
      <c r="S197" s="69"/>
      <c r="T197" s="81">
        <f>+T201</f>
        <v>34098070.7</v>
      </c>
      <c r="U197" s="74">
        <f>+U207</f>
        <v>35298068.7</v>
      </c>
      <c r="V197" s="74">
        <f>(U197/T197)*100</f>
        <v>103.51925482986344</v>
      </c>
      <c r="W197" s="1"/>
    </row>
    <row r="198" spans="1:23" ht="23.25">
      <c r="A198" s="1"/>
      <c r="B198" s="40"/>
      <c r="C198" s="40"/>
      <c r="D198" s="40"/>
      <c r="E198" s="40"/>
      <c r="F198" s="40"/>
      <c r="G198" s="40"/>
      <c r="H198" s="41"/>
      <c r="I198" s="42" t="s">
        <v>45</v>
      </c>
      <c r="J198" s="43"/>
      <c r="K198" s="44"/>
      <c r="L198" s="64"/>
      <c r="M198" s="64"/>
      <c r="N198" s="64"/>
      <c r="O198" s="64"/>
      <c r="P198" s="69"/>
      <c r="Q198" s="70"/>
      <c r="R198" s="71"/>
      <c r="S198" s="69"/>
      <c r="T198" s="81"/>
      <c r="U198" s="74"/>
      <c r="V198" s="74"/>
      <c r="W198" s="1"/>
    </row>
    <row r="199" spans="1:23" ht="23.25">
      <c r="A199" s="1"/>
      <c r="B199" s="40"/>
      <c r="C199" s="40"/>
      <c r="D199" s="40"/>
      <c r="E199" s="40"/>
      <c r="F199" s="40"/>
      <c r="G199" s="40"/>
      <c r="H199" s="41"/>
      <c r="I199" s="42"/>
      <c r="J199" s="43"/>
      <c r="K199" s="44"/>
      <c r="L199" s="64"/>
      <c r="M199" s="64"/>
      <c r="N199" s="64"/>
      <c r="O199" s="64"/>
      <c r="P199" s="69"/>
      <c r="Q199" s="70"/>
      <c r="R199" s="71"/>
      <c r="S199" s="69"/>
      <c r="T199" s="81"/>
      <c r="U199" s="74"/>
      <c r="V199" s="74"/>
      <c r="W199" s="1"/>
    </row>
    <row r="200" spans="1:23" ht="23.25">
      <c r="A200" s="1"/>
      <c r="B200" s="40"/>
      <c r="C200" s="40"/>
      <c r="D200" s="40"/>
      <c r="E200" s="40"/>
      <c r="F200" s="40"/>
      <c r="G200" s="40" t="s">
        <v>111</v>
      </c>
      <c r="H200" s="41"/>
      <c r="I200" s="42" t="s">
        <v>112</v>
      </c>
      <c r="J200" s="43"/>
      <c r="K200" s="44"/>
      <c r="L200" s="64"/>
      <c r="M200" s="64"/>
      <c r="N200" s="64"/>
      <c r="O200" s="64"/>
      <c r="P200" s="69"/>
      <c r="Q200" s="70"/>
      <c r="R200" s="71"/>
      <c r="S200" s="69"/>
      <c r="T200" s="81"/>
      <c r="U200" s="74"/>
      <c r="V200" s="74"/>
      <c r="W200" s="1"/>
    </row>
    <row r="201" spans="1:23" ht="23.25">
      <c r="A201" s="1"/>
      <c r="B201" s="40"/>
      <c r="C201" s="40"/>
      <c r="D201" s="40"/>
      <c r="E201" s="40"/>
      <c r="F201" s="40"/>
      <c r="G201" s="40"/>
      <c r="H201" s="41"/>
      <c r="I201" s="42" t="s">
        <v>113</v>
      </c>
      <c r="J201" s="43"/>
      <c r="K201" s="44"/>
      <c r="L201" s="64"/>
      <c r="M201" s="64"/>
      <c r="N201" s="64"/>
      <c r="O201" s="64"/>
      <c r="P201" s="69"/>
      <c r="Q201" s="70"/>
      <c r="R201" s="71"/>
      <c r="S201" s="69"/>
      <c r="T201" s="81">
        <f>+T202</f>
        <v>34098070.7</v>
      </c>
      <c r="U201" s="74">
        <f>+U207</f>
        <v>35298068.7</v>
      </c>
      <c r="V201" s="74">
        <f>(U201/T201)*100</f>
        <v>103.51925482986344</v>
      </c>
      <c r="W201" s="1"/>
    </row>
    <row r="202" spans="1:23" ht="23.25">
      <c r="A202" s="1"/>
      <c r="B202" s="40"/>
      <c r="C202" s="40"/>
      <c r="D202" s="40"/>
      <c r="E202" s="40"/>
      <c r="F202" s="40"/>
      <c r="G202" s="40"/>
      <c r="H202" s="41"/>
      <c r="I202" s="42" t="s">
        <v>44</v>
      </c>
      <c r="J202" s="43"/>
      <c r="K202" s="44"/>
      <c r="L202" s="64"/>
      <c r="M202" s="63"/>
      <c r="N202" s="63"/>
      <c r="O202" s="63"/>
      <c r="P202" s="69"/>
      <c r="Q202" s="70"/>
      <c r="R202" s="71"/>
      <c r="S202" s="69"/>
      <c r="T202" s="73">
        <f>+T206</f>
        <v>34098070.7</v>
      </c>
      <c r="U202" s="73">
        <f>+U207</f>
        <v>35298068.7</v>
      </c>
      <c r="V202" s="73">
        <f>(U202/T202)*100</f>
        <v>103.51925482986344</v>
      </c>
      <c r="W202" s="1"/>
    </row>
    <row r="203" spans="1:23" ht="23.25">
      <c r="A203" s="1"/>
      <c r="B203" s="40"/>
      <c r="C203" s="46"/>
      <c r="D203" s="46"/>
      <c r="E203" s="46"/>
      <c r="F203" s="46"/>
      <c r="G203" s="46"/>
      <c r="H203" s="42"/>
      <c r="I203" s="42" t="s">
        <v>45</v>
      </c>
      <c r="J203" s="43"/>
      <c r="K203" s="44"/>
      <c r="L203" s="64"/>
      <c r="M203" s="64"/>
      <c r="N203" s="64"/>
      <c r="O203" s="64"/>
      <c r="P203" s="69"/>
      <c r="Q203" s="70"/>
      <c r="R203" s="71"/>
      <c r="S203" s="69"/>
      <c r="T203" s="81"/>
      <c r="U203" s="74"/>
      <c r="V203" s="74"/>
      <c r="W203" s="1"/>
    </row>
    <row r="204" spans="1:23" ht="23.25">
      <c r="A204" s="1"/>
      <c r="B204" s="40"/>
      <c r="C204" s="40"/>
      <c r="D204" s="40"/>
      <c r="E204" s="40"/>
      <c r="F204" s="40"/>
      <c r="G204" s="40"/>
      <c r="H204" s="41"/>
      <c r="I204" s="42"/>
      <c r="J204" s="43"/>
      <c r="K204" s="44"/>
      <c r="L204" s="64"/>
      <c r="M204" s="63"/>
      <c r="N204" s="63"/>
      <c r="O204" s="63"/>
      <c r="P204" s="69"/>
      <c r="Q204" s="70"/>
      <c r="R204" s="71"/>
      <c r="S204" s="69"/>
      <c r="T204" s="81"/>
      <c r="U204" s="74"/>
      <c r="V204" s="74"/>
      <c r="W204" s="1"/>
    </row>
    <row r="205" spans="1:23" ht="23.25">
      <c r="A205" s="1"/>
      <c r="B205" s="40"/>
      <c r="C205" s="46"/>
      <c r="D205" s="46"/>
      <c r="E205" s="46"/>
      <c r="F205" s="46"/>
      <c r="G205" s="46"/>
      <c r="H205" s="42"/>
      <c r="I205" s="42" t="s">
        <v>114</v>
      </c>
      <c r="J205" s="43"/>
      <c r="K205" s="44"/>
      <c r="L205" s="64"/>
      <c r="M205" s="64"/>
      <c r="N205" s="64"/>
      <c r="O205" s="64"/>
      <c r="P205" s="69"/>
      <c r="Q205" s="70"/>
      <c r="R205" s="71"/>
      <c r="S205" s="69"/>
      <c r="T205" s="73"/>
      <c r="U205" s="73"/>
      <c r="V205" s="73"/>
      <c r="W205" s="1"/>
    </row>
    <row r="206" spans="1:23" ht="23.25">
      <c r="A206" s="1"/>
      <c r="B206" s="40"/>
      <c r="C206" s="40"/>
      <c r="D206" s="40"/>
      <c r="E206" s="40"/>
      <c r="F206" s="40"/>
      <c r="G206" s="46"/>
      <c r="H206" s="42"/>
      <c r="I206" s="42" t="s">
        <v>133</v>
      </c>
      <c r="J206" s="43"/>
      <c r="K206" s="89" t="s">
        <v>2</v>
      </c>
      <c r="L206" s="83">
        <v>15.7</v>
      </c>
      <c r="M206" s="83">
        <v>15.6</v>
      </c>
      <c r="N206" s="83">
        <v>15.6</v>
      </c>
      <c r="O206" s="83">
        <v>15.1</v>
      </c>
      <c r="P206" s="69">
        <f>+O206/M206*100</f>
        <v>96.7948717948718</v>
      </c>
      <c r="Q206" s="70">
        <f>+O206/N206*100</f>
        <v>96.7948717948718</v>
      </c>
      <c r="R206" s="71">
        <f>+M206/L206*100</f>
        <v>99.36305732484077</v>
      </c>
      <c r="S206" s="69">
        <f>+O206/L206*100</f>
        <v>96.17834394904459</v>
      </c>
      <c r="T206" s="81">
        <f>+T207</f>
        <v>34098070.7</v>
      </c>
      <c r="U206" s="74">
        <f>+U207</f>
        <v>35298068.7</v>
      </c>
      <c r="V206" s="74">
        <f>(U206/T206)*100</f>
        <v>103.51925482986344</v>
      </c>
      <c r="W206" s="1"/>
    </row>
    <row r="207" spans="1:23" ht="23.25">
      <c r="A207" s="1"/>
      <c r="B207" s="40"/>
      <c r="C207" s="40"/>
      <c r="D207" s="40"/>
      <c r="E207" s="40"/>
      <c r="F207" s="40"/>
      <c r="G207" s="40"/>
      <c r="H207" s="41"/>
      <c r="I207" s="42" t="s">
        <v>44</v>
      </c>
      <c r="J207" s="43"/>
      <c r="K207" s="44"/>
      <c r="L207" s="64"/>
      <c r="M207" s="63"/>
      <c r="N207" s="63"/>
      <c r="O207" s="63"/>
      <c r="P207" s="69"/>
      <c r="Q207" s="70"/>
      <c r="R207" s="71"/>
      <c r="S207" s="69"/>
      <c r="T207" s="73">
        <v>34098070.7</v>
      </c>
      <c r="U207" s="73">
        <v>35298068.7</v>
      </c>
      <c r="V207" s="73">
        <f>(U207/T207)*100</f>
        <v>103.51925482986344</v>
      </c>
      <c r="W207" s="1"/>
    </row>
    <row r="208" spans="1:23" ht="23.25">
      <c r="A208" s="1"/>
      <c r="B208" s="40"/>
      <c r="C208" s="40"/>
      <c r="D208" s="40"/>
      <c r="E208" s="40"/>
      <c r="F208" s="40"/>
      <c r="G208" s="40"/>
      <c r="H208" s="41"/>
      <c r="I208" s="42" t="s">
        <v>45</v>
      </c>
      <c r="J208" s="43"/>
      <c r="K208" s="44"/>
      <c r="L208" s="64"/>
      <c r="M208" s="63"/>
      <c r="N208" s="63"/>
      <c r="O208" s="63"/>
      <c r="P208" s="69"/>
      <c r="Q208" s="70"/>
      <c r="R208" s="71"/>
      <c r="S208" s="69"/>
      <c r="T208" s="73"/>
      <c r="U208" s="73"/>
      <c r="V208" s="73"/>
      <c r="W208" s="1"/>
    </row>
    <row r="209" spans="1:23" ht="23.25">
      <c r="A209" s="1"/>
      <c r="B209" s="40"/>
      <c r="C209" s="46"/>
      <c r="D209" s="46"/>
      <c r="E209" s="46"/>
      <c r="F209" s="46"/>
      <c r="G209" s="46"/>
      <c r="H209" s="42"/>
      <c r="I209" s="42"/>
      <c r="J209" s="43"/>
      <c r="K209" s="44"/>
      <c r="L209" s="64"/>
      <c r="M209" s="64"/>
      <c r="N209" s="64"/>
      <c r="O209" s="64"/>
      <c r="P209" s="69"/>
      <c r="Q209" s="70"/>
      <c r="R209" s="71"/>
      <c r="S209" s="69"/>
      <c r="T209" s="81"/>
      <c r="U209" s="74"/>
      <c r="V209" s="74"/>
      <c r="W209" s="1"/>
    </row>
    <row r="210" spans="1:23" ht="23.25">
      <c r="A210" s="1"/>
      <c r="B210" s="40"/>
      <c r="C210" s="40"/>
      <c r="D210" s="40"/>
      <c r="E210" s="40"/>
      <c r="F210" s="40" t="s">
        <v>115</v>
      </c>
      <c r="G210" s="40"/>
      <c r="H210" s="41"/>
      <c r="I210" s="42" t="s">
        <v>116</v>
      </c>
      <c r="J210" s="43"/>
      <c r="K210" s="44"/>
      <c r="L210" s="64"/>
      <c r="M210" s="63"/>
      <c r="N210" s="63"/>
      <c r="O210" s="63"/>
      <c r="P210" s="69"/>
      <c r="Q210" s="70"/>
      <c r="R210" s="71"/>
      <c r="S210" s="69"/>
      <c r="T210" s="73">
        <f>+T211</f>
        <v>7811926.2</v>
      </c>
      <c r="U210" s="73">
        <f>+U211</f>
        <v>4943290.3</v>
      </c>
      <c r="V210" s="73">
        <f>(U210/T210)*100</f>
        <v>63.27876343737092</v>
      </c>
      <c r="W210" s="1"/>
    </row>
    <row r="211" spans="1:23" ht="23.25">
      <c r="A211" s="1"/>
      <c r="B211" s="40"/>
      <c r="C211" s="40"/>
      <c r="D211" s="40"/>
      <c r="E211" s="40"/>
      <c r="F211" s="40"/>
      <c r="G211" s="40"/>
      <c r="H211" s="42"/>
      <c r="I211" s="42" t="s">
        <v>44</v>
      </c>
      <c r="J211" s="43"/>
      <c r="K211" s="44"/>
      <c r="L211" s="64"/>
      <c r="M211" s="63"/>
      <c r="N211" s="63"/>
      <c r="O211" s="63"/>
      <c r="P211" s="69"/>
      <c r="Q211" s="70"/>
      <c r="R211" s="71"/>
      <c r="S211" s="69"/>
      <c r="T211" s="73">
        <f>+T215</f>
        <v>7811926.2</v>
      </c>
      <c r="U211" s="73">
        <f>+U215</f>
        <v>4943290.3</v>
      </c>
      <c r="V211" s="73">
        <f>(U211/T211)*100</f>
        <v>63.27876343737092</v>
      </c>
      <c r="W211" s="1"/>
    </row>
    <row r="212" spans="1:23" ht="23.25">
      <c r="A212" s="1"/>
      <c r="B212" s="40"/>
      <c r="C212" s="40"/>
      <c r="D212" s="40"/>
      <c r="E212" s="40"/>
      <c r="F212" s="40"/>
      <c r="G212" s="40"/>
      <c r="H212" s="41"/>
      <c r="I212" s="42" t="s">
        <v>45</v>
      </c>
      <c r="J212" s="43"/>
      <c r="K212" s="44"/>
      <c r="L212" s="64"/>
      <c r="M212" s="63"/>
      <c r="N212" s="63"/>
      <c r="O212" s="63"/>
      <c r="P212" s="69"/>
      <c r="Q212" s="70"/>
      <c r="R212" s="71"/>
      <c r="S212" s="69"/>
      <c r="T212" s="73"/>
      <c r="U212" s="73"/>
      <c r="V212" s="73"/>
      <c r="W212" s="1"/>
    </row>
    <row r="213" spans="1:23" ht="23.25">
      <c r="A213" s="1"/>
      <c r="B213" s="40"/>
      <c r="C213" s="46"/>
      <c r="D213" s="46"/>
      <c r="E213" s="46"/>
      <c r="F213" s="46"/>
      <c r="G213" s="46"/>
      <c r="H213" s="42"/>
      <c r="I213" s="42"/>
      <c r="J213" s="43"/>
      <c r="K213" s="44"/>
      <c r="L213" s="64"/>
      <c r="M213" s="64"/>
      <c r="N213" s="64"/>
      <c r="O213" s="64"/>
      <c r="P213" s="69"/>
      <c r="Q213" s="70"/>
      <c r="R213" s="71"/>
      <c r="S213" s="69"/>
      <c r="T213" s="81"/>
      <c r="U213" s="74"/>
      <c r="V213" s="74"/>
      <c r="W213" s="1"/>
    </row>
    <row r="214" spans="1:23" ht="23.25">
      <c r="A214" s="1"/>
      <c r="B214" s="40"/>
      <c r="C214" s="40"/>
      <c r="D214" s="40"/>
      <c r="E214" s="40"/>
      <c r="F214" s="40"/>
      <c r="G214" s="40" t="s">
        <v>117</v>
      </c>
      <c r="H214" s="41"/>
      <c r="I214" s="42" t="s">
        <v>118</v>
      </c>
      <c r="J214" s="43"/>
      <c r="K214" s="44"/>
      <c r="L214" s="64"/>
      <c r="M214" s="63"/>
      <c r="N214" s="63"/>
      <c r="O214" s="63"/>
      <c r="P214" s="69"/>
      <c r="Q214" s="70"/>
      <c r="R214" s="71"/>
      <c r="S214" s="69"/>
      <c r="T214" s="73"/>
      <c r="U214" s="73"/>
      <c r="V214" s="73"/>
      <c r="W214" s="1"/>
    </row>
    <row r="215" spans="1:23" ht="23.25">
      <c r="A215" s="1"/>
      <c r="B215" s="40"/>
      <c r="C215" s="40"/>
      <c r="D215" s="40"/>
      <c r="E215" s="40"/>
      <c r="F215" s="40"/>
      <c r="G215" s="40"/>
      <c r="H215" s="41"/>
      <c r="I215" s="42" t="s">
        <v>119</v>
      </c>
      <c r="J215" s="43"/>
      <c r="K215" s="44"/>
      <c r="L215" s="64"/>
      <c r="M215" s="64"/>
      <c r="N215" s="64"/>
      <c r="O215" s="64"/>
      <c r="P215" s="69"/>
      <c r="Q215" s="70"/>
      <c r="R215" s="71"/>
      <c r="S215" s="69"/>
      <c r="T215" s="81">
        <f>+T216</f>
        <v>7811926.2</v>
      </c>
      <c r="U215" s="74">
        <f>+U216</f>
        <v>4943290.3</v>
      </c>
      <c r="V215" s="74">
        <f>(U215/T215)*100</f>
        <v>63.27876343737092</v>
      </c>
      <c r="W215" s="1"/>
    </row>
    <row r="216" spans="1:23" ht="23.25">
      <c r="A216" s="1"/>
      <c r="B216" s="40"/>
      <c r="C216" s="46"/>
      <c r="D216" s="46"/>
      <c r="E216" s="46"/>
      <c r="F216" s="46"/>
      <c r="G216" s="46"/>
      <c r="H216" s="42"/>
      <c r="I216" s="42" t="s">
        <v>44</v>
      </c>
      <c r="J216" s="43"/>
      <c r="K216" s="44"/>
      <c r="L216" s="64"/>
      <c r="M216" s="63"/>
      <c r="N216" s="63"/>
      <c r="O216" s="63"/>
      <c r="P216" s="69"/>
      <c r="Q216" s="70"/>
      <c r="R216" s="71"/>
      <c r="S216" s="69"/>
      <c r="T216" s="73">
        <v>7811926.2</v>
      </c>
      <c r="U216" s="73">
        <f>+U221</f>
        <v>4943290.3</v>
      </c>
      <c r="V216" s="73">
        <f>(U216/T216)*100</f>
        <v>63.27876343737092</v>
      </c>
      <c r="W216" s="1"/>
    </row>
    <row r="217" spans="1:23" ht="23.25">
      <c r="A217" s="1"/>
      <c r="B217" s="40"/>
      <c r="C217" s="46"/>
      <c r="D217" s="46"/>
      <c r="E217" s="46"/>
      <c r="F217" s="46"/>
      <c r="G217" s="46"/>
      <c r="H217" s="42"/>
      <c r="I217" s="42" t="s">
        <v>45</v>
      </c>
      <c r="J217" s="43"/>
      <c r="K217" s="44"/>
      <c r="L217" s="64"/>
      <c r="M217" s="64"/>
      <c r="N217" s="64"/>
      <c r="O217" s="64"/>
      <c r="P217" s="69"/>
      <c r="Q217" s="70"/>
      <c r="R217" s="71"/>
      <c r="S217" s="69"/>
      <c r="T217" s="81"/>
      <c r="U217" s="74"/>
      <c r="V217" s="74"/>
      <c r="W217" s="1"/>
    </row>
    <row r="218" spans="1:23" ht="23.25">
      <c r="A218" s="1"/>
      <c r="B218" s="40"/>
      <c r="C218" s="40"/>
      <c r="D218" s="40"/>
      <c r="E218" s="40"/>
      <c r="F218" s="40"/>
      <c r="G218" s="40"/>
      <c r="H218" s="41"/>
      <c r="I218" s="42"/>
      <c r="J218" s="43"/>
      <c r="K218" s="44"/>
      <c r="L218" s="64"/>
      <c r="M218" s="63"/>
      <c r="N218" s="63"/>
      <c r="O218" s="63"/>
      <c r="P218" s="69"/>
      <c r="Q218" s="70"/>
      <c r="R218" s="71"/>
      <c r="S218" s="69"/>
      <c r="T218" s="73"/>
      <c r="U218" s="73"/>
      <c r="V218" s="73"/>
      <c r="W218" s="1"/>
    </row>
    <row r="219" spans="1:23" ht="23.25">
      <c r="A219" s="1"/>
      <c r="B219" s="40"/>
      <c r="C219" s="40"/>
      <c r="D219" s="40"/>
      <c r="E219" s="40"/>
      <c r="F219" s="40"/>
      <c r="G219" s="40"/>
      <c r="H219" s="41"/>
      <c r="I219" s="42" t="s">
        <v>120</v>
      </c>
      <c r="J219" s="43"/>
      <c r="K219" s="44"/>
      <c r="L219" s="64"/>
      <c r="M219" s="63"/>
      <c r="N219" s="63"/>
      <c r="O219" s="63"/>
      <c r="P219" s="69"/>
      <c r="Q219" s="70"/>
      <c r="R219" s="71"/>
      <c r="S219" s="69"/>
      <c r="T219" s="73"/>
      <c r="U219" s="73"/>
      <c r="V219" s="73"/>
      <c r="W219" s="1"/>
    </row>
    <row r="220" spans="1:23" ht="23.25">
      <c r="A220" s="1"/>
      <c r="B220" s="40"/>
      <c r="C220" s="40"/>
      <c r="D220" s="40"/>
      <c r="E220" s="40"/>
      <c r="F220" s="40"/>
      <c r="G220" s="40"/>
      <c r="H220" s="41"/>
      <c r="I220" s="42" t="s">
        <v>121</v>
      </c>
      <c r="J220" s="43"/>
      <c r="K220" s="44"/>
      <c r="L220" s="64"/>
      <c r="M220" s="63"/>
      <c r="N220" s="63"/>
      <c r="O220" s="63"/>
      <c r="P220" s="69"/>
      <c r="Q220" s="70"/>
      <c r="R220" s="71"/>
      <c r="S220" s="69"/>
      <c r="T220" s="73"/>
      <c r="U220" s="73"/>
      <c r="V220" s="73"/>
      <c r="W220" s="1"/>
    </row>
    <row r="221" spans="1:23" ht="23.25">
      <c r="A221" s="1"/>
      <c r="B221" s="40"/>
      <c r="C221" s="40"/>
      <c r="D221" s="40"/>
      <c r="E221" s="40"/>
      <c r="F221" s="40"/>
      <c r="G221" s="40"/>
      <c r="H221" s="41"/>
      <c r="I221" s="42" t="s">
        <v>122</v>
      </c>
      <c r="J221" s="43"/>
      <c r="K221" s="89" t="s">
        <v>123</v>
      </c>
      <c r="L221" s="83">
        <v>270</v>
      </c>
      <c r="M221" s="84">
        <v>235</v>
      </c>
      <c r="N221" s="84">
        <v>235</v>
      </c>
      <c r="O221" s="84">
        <v>230.1</v>
      </c>
      <c r="P221" s="69">
        <f>+O221/M221*100</f>
        <v>97.91489361702126</v>
      </c>
      <c r="Q221" s="70">
        <f>+O221/N221*100</f>
        <v>97.91489361702126</v>
      </c>
      <c r="R221" s="71">
        <f>+M221/L221*100</f>
        <v>87.03703703703704</v>
      </c>
      <c r="S221" s="69">
        <f>+O221/L221*100</f>
        <v>85.22222222222223</v>
      </c>
      <c r="T221" s="73">
        <f>+T222</f>
        <v>7811926.2</v>
      </c>
      <c r="U221" s="73">
        <f>+U222</f>
        <v>4943290.3</v>
      </c>
      <c r="V221" s="73">
        <f>(U221/T221)*100</f>
        <v>63.27876343737092</v>
      </c>
      <c r="W221" s="1"/>
    </row>
    <row r="222" spans="1:23" ht="23.25">
      <c r="A222" s="1"/>
      <c r="B222" s="40"/>
      <c r="C222" s="40"/>
      <c r="D222" s="40"/>
      <c r="E222" s="40"/>
      <c r="F222" s="40"/>
      <c r="G222" s="40"/>
      <c r="H222" s="41"/>
      <c r="I222" s="42" t="s">
        <v>44</v>
      </c>
      <c r="J222" s="43"/>
      <c r="K222" s="44"/>
      <c r="L222" s="64"/>
      <c r="M222" s="63"/>
      <c r="N222" s="63"/>
      <c r="O222" s="63"/>
      <c r="P222" s="69"/>
      <c r="Q222" s="70"/>
      <c r="R222" s="71"/>
      <c r="S222" s="69"/>
      <c r="T222" s="73">
        <v>7811926.2</v>
      </c>
      <c r="U222" s="73">
        <v>4943290.3</v>
      </c>
      <c r="V222" s="73">
        <f>(U222/T222)*100</f>
        <v>63.27876343737092</v>
      </c>
      <c r="W222" s="1"/>
    </row>
    <row r="223" spans="1:23" ht="23.25">
      <c r="A223" s="1"/>
      <c r="B223" s="40"/>
      <c r="C223" s="40"/>
      <c r="D223" s="40"/>
      <c r="E223" s="40"/>
      <c r="F223" s="40"/>
      <c r="G223" s="40"/>
      <c r="H223" s="41"/>
      <c r="I223" s="42" t="s">
        <v>45</v>
      </c>
      <c r="J223" s="43"/>
      <c r="K223" s="44"/>
      <c r="L223" s="64"/>
      <c r="M223" s="63"/>
      <c r="N223" s="63"/>
      <c r="O223" s="63"/>
      <c r="P223" s="69"/>
      <c r="Q223" s="70"/>
      <c r="R223" s="71"/>
      <c r="S223" s="69"/>
      <c r="T223" s="73"/>
      <c r="U223" s="73"/>
      <c r="V223" s="73"/>
      <c r="W223" s="1"/>
    </row>
    <row r="224" spans="1:23" ht="23.25">
      <c r="A224" s="1"/>
      <c r="B224" s="40"/>
      <c r="C224" s="40"/>
      <c r="D224" s="40"/>
      <c r="E224" s="40"/>
      <c r="F224" s="40"/>
      <c r="G224" s="40"/>
      <c r="H224" s="41"/>
      <c r="I224" s="42"/>
      <c r="J224" s="43"/>
      <c r="K224" s="44"/>
      <c r="L224" s="64"/>
      <c r="M224" s="63"/>
      <c r="N224" s="63"/>
      <c r="O224" s="63"/>
      <c r="P224" s="69"/>
      <c r="Q224" s="70"/>
      <c r="R224" s="71"/>
      <c r="S224" s="69"/>
      <c r="T224" s="73"/>
      <c r="U224" s="73"/>
      <c r="V224" s="73"/>
      <c r="W224" s="1"/>
    </row>
    <row r="225" spans="1:23" ht="23.25">
      <c r="A225" s="1"/>
      <c r="B225" s="47"/>
      <c r="C225" s="47"/>
      <c r="D225" s="47"/>
      <c r="E225" s="47"/>
      <c r="F225" s="47"/>
      <c r="G225" s="47"/>
      <c r="H225" s="48"/>
      <c r="I225" s="49"/>
      <c r="J225" s="50"/>
      <c r="K225" s="51"/>
      <c r="L225" s="66"/>
      <c r="M225" s="65"/>
      <c r="N225" s="65"/>
      <c r="O225" s="65"/>
      <c r="P225" s="75"/>
      <c r="Q225" s="76"/>
      <c r="R225" s="77"/>
      <c r="S225" s="75"/>
      <c r="T225" s="79"/>
      <c r="U225" s="79"/>
      <c r="V225" s="79"/>
      <c r="W225" s="1"/>
    </row>
    <row r="226" spans="1:23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2"/>
      <c r="R226" s="52"/>
      <c r="S226" s="52"/>
      <c r="T226" s="52"/>
      <c r="U226" s="52"/>
      <c r="V226" s="52"/>
      <c r="W226" s="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2"/>
      <c r="R227" s="52"/>
      <c r="S227" s="52"/>
      <c r="T227" s="52"/>
      <c r="U227" s="52"/>
      <c r="V227" s="53" t="s">
        <v>134</v>
      </c>
      <c r="W227" s="1"/>
    </row>
    <row r="228" spans="1:23" ht="23.25">
      <c r="A228" s="1"/>
      <c r="B228" s="54"/>
      <c r="C228" s="8"/>
      <c r="D228" s="8"/>
      <c r="E228" s="8"/>
      <c r="F228" s="8"/>
      <c r="G228" s="8"/>
      <c r="H228" s="55"/>
      <c r="I228" s="10"/>
      <c r="J228" s="11"/>
      <c r="K228" s="54" t="s">
        <v>28</v>
      </c>
      <c r="L228" s="57"/>
      <c r="M228" s="57"/>
      <c r="N228" s="57"/>
      <c r="O228" s="57"/>
      <c r="P228" s="57"/>
      <c r="Q228" s="57"/>
      <c r="R228" s="8"/>
      <c r="S228" s="8"/>
      <c r="T228" s="14"/>
      <c r="U228" s="8"/>
      <c r="V228" s="9"/>
      <c r="W228" s="1"/>
    </row>
    <row r="229" spans="1:23" ht="23.25">
      <c r="A229" s="1"/>
      <c r="B229" s="19" t="s">
        <v>26</v>
      </c>
      <c r="C229" s="16"/>
      <c r="D229" s="16"/>
      <c r="E229" s="16"/>
      <c r="F229" s="16"/>
      <c r="G229" s="16"/>
      <c r="H229" s="56"/>
      <c r="I229" s="1"/>
      <c r="J229" s="18"/>
      <c r="K229" s="58"/>
      <c r="L229" s="59"/>
      <c r="M229" s="12" t="s">
        <v>29</v>
      </c>
      <c r="N229" s="12"/>
      <c r="O229" s="12"/>
      <c r="P229" s="12"/>
      <c r="Q229" s="13"/>
      <c r="R229" s="8" t="s">
        <v>21</v>
      </c>
      <c r="S229" s="8"/>
      <c r="T229" s="19" t="s">
        <v>0</v>
      </c>
      <c r="U229" s="16"/>
      <c r="V229" s="17"/>
      <c r="W229" s="1"/>
    </row>
    <row r="230" spans="1:23" ht="23.25">
      <c r="A230" s="1"/>
      <c r="B230" s="23" t="s">
        <v>27</v>
      </c>
      <c r="C230" s="20"/>
      <c r="D230" s="20"/>
      <c r="E230" s="20"/>
      <c r="F230" s="20"/>
      <c r="G230" s="20"/>
      <c r="H230" s="56"/>
      <c r="I230" s="22" t="s">
        <v>1</v>
      </c>
      <c r="J230" s="18"/>
      <c r="K230" s="15" t="s">
        <v>18</v>
      </c>
      <c r="L230" s="15" t="s">
        <v>30</v>
      </c>
      <c r="M230" s="60"/>
      <c r="N230" s="61"/>
      <c r="O230" s="62"/>
      <c r="P230" s="15" t="s">
        <v>38</v>
      </c>
      <c r="Q230" s="17"/>
      <c r="R230" s="16" t="s">
        <v>16</v>
      </c>
      <c r="S230" s="16"/>
      <c r="T230" s="23" t="s">
        <v>23</v>
      </c>
      <c r="U230" s="20"/>
      <c r="V230" s="21"/>
      <c r="W230" s="1"/>
    </row>
    <row r="231" spans="1:23" ht="23.25">
      <c r="A231" s="1"/>
      <c r="B231" s="24"/>
      <c r="C231" s="24"/>
      <c r="D231" s="24"/>
      <c r="E231" s="24"/>
      <c r="F231" s="25"/>
      <c r="G231" s="24"/>
      <c r="H231" s="24"/>
      <c r="I231" s="22"/>
      <c r="J231" s="18"/>
      <c r="K231" s="22" t="s">
        <v>19</v>
      </c>
      <c r="L231" s="28" t="s">
        <v>19</v>
      </c>
      <c r="M231" s="29" t="s">
        <v>4</v>
      </c>
      <c r="N231" s="31" t="s">
        <v>5</v>
      </c>
      <c r="O231" s="29" t="s">
        <v>6</v>
      </c>
      <c r="P231" s="23" t="s">
        <v>39</v>
      </c>
      <c r="Q231" s="21"/>
      <c r="R231" s="26" t="s">
        <v>17</v>
      </c>
      <c r="S231" s="16"/>
      <c r="T231" s="24"/>
      <c r="U231" s="24"/>
      <c r="V231" s="27" t="s">
        <v>2</v>
      </c>
      <c r="W231" s="1"/>
    </row>
    <row r="232" spans="1:23" ht="23.25">
      <c r="A232" s="1"/>
      <c r="B232" s="28" t="s">
        <v>11</v>
      </c>
      <c r="C232" s="28" t="s">
        <v>12</v>
      </c>
      <c r="D232" s="28" t="s">
        <v>13</v>
      </c>
      <c r="E232" s="28" t="s">
        <v>14</v>
      </c>
      <c r="F232" s="29" t="s">
        <v>15</v>
      </c>
      <c r="G232" s="28" t="s">
        <v>3</v>
      </c>
      <c r="H232" s="24"/>
      <c r="I232" s="1"/>
      <c r="J232" s="18"/>
      <c r="K232" s="22" t="s">
        <v>20</v>
      </c>
      <c r="L232" s="29" t="s">
        <v>31</v>
      </c>
      <c r="M232" s="29"/>
      <c r="N232" s="29"/>
      <c r="O232" s="29"/>
      <c r="P232" s="22" t="s">
        <v>32</v>
      </c>
      <c r="Q232" s="30" t="s">
        <v>32</v>
      </c>
      <c r="R232" s="90" t="s">
        <v>33</v>
      </c>
      <c r="S232" s="92" t="s">
        <v>34</v>
      </c>
      <c r="T232" s="31" t="s">
        <v>4</v>
      </c>
      <c r="U232" s="28" t="s">
        <v>7</v>
      </c>
      <c r="V232" s="27" t="s">
        <v>8</v>
      </c>
      <c r="W232" s="1"/>
    </row>
    <row r="233" spans="1:23" ht="23.25">
      <c r="A233" s="1"/>
      <c r="B233" s="32"/>
      <c r="C233" s="32"/>
      <c r="D233" s="32"/>
      <c r="E233" s="32"/>
      <c r="F233" s="33"/>
      <c r="G233" s="32"/>
      <c r="H233" s="32"/>
      <c r="I233" s="34"/>
      <c r="J233" s="35"/>
      <c r="K233" s="36"/>
      <c r="L233" s="37"/>
      <c r="M233" s="37"/>
      <c r="N233" s="37"/>
      <c r="O233" s="37"/>
      <c r="P233" s="36" t="s">
        <v>35</v>
      </c>
      <c r="Q233" s="38" t="s">
        <v>36</v>
      </c>
      <c r="R233" s="91"/>
      <c r="S233" s="93"/>
      <c r="T233" s="34"/>
      <c r="U233" s="32"/>
      <c r="V233" s="37" t="s">
        <v>37</v>
      </c>
      <c r="W233" s="1"/>
    </row>
    <row r="234" spans="1:23" ht="23.25">
      <c r="A234" s="1"/>
      <c r="B234" s="39"/>
      <c r="C234" s="39"/>
      <c r="D234" s="39"/>
      <c r="E234" s="39"/>
      <c r="F234" s="40"/>
      <c r="G234" s="39"/>
      <c r="H234" s="41"/>
      <c r="I234" s="42"/>
      <c r="J234" s="43"/>
      <c r="K234" s="44"/>
      <c r="L234" s="64"/>
      <c r="M234" s="63"/>
      <c r="N234" s="63"/>
      <c r="O234" s="63"/>
      <c r="P234" s="69"/>
      <c r="Q234" s="70"/>
      <c r="R234" s="71"/>
      <c r="S234" s="71"/>
      <c r="T234" s="72"/>
      <c r="U234" s="73"/>
      <c r="V234" s="73"/>
      <c r="W234" s="1"/>
    </row>
    <row r="235" spans="1:23" ht="23.25">
      <c r="A235" s="1"/>
      <c r="B235" s="40" t="s">
        <v>53</v>
      </c>
      <c r="C235" s="40" t="s">
        <v>46</v>
      </c>
      <c r="D235" s="40" t="s">
        <v>48</v>
      </c>
      <c r="E235" s="40"/>
      <c r="F235" s="40" t="s">
        <v>124</v>
      </c>
      <c r="G235" s="40"/>
      <c r="H235" s="41"/>
      <c r="I235" s="42" t="s">
        <v>125</v>
      </c>
      <c r="J235" s="43"/>
      <c r="K235" s="44"/>
      <c r="L235" s="64"/>
      <c r="M235" s="63"/>
      <c r="N235" s="63"/>
      <c r="O235" s="63"/>
      <c r="P235" s="69"/>
      <c r="Q235" s="70"/>
      <c r="R235" s="71"/>
      <c r="S235" s="69"/>
      <c r="T235" s="73"/>
      <c r="U235" s="73"/>
      <c r="V235" s="73"/>
      <c r="W235" s="1"/>
    </row>
    <row r="236" spans="1:23" ht="23.25">
      <c r="A236" s="1"/>
      <c r="B236" s="40"/>
      <c r="C236" s="40"/>
      <c r="D236" s="40"/>
      <c r="E236" s="40"/>
      <c r="F236" s="40"/>
      <c r="G236" s="40"/>
      <c r="H236" s="41"/>
      <c r="I236" s="42" t="s">
        <v>126</v>
      </c>
      <c r="J236" s="43"/>
      <c r="K236" s="44"/>
      <c r="L236" s="64"/>
      <c r="M236" s="63"/>
      <c r="N236" s="63"/>
      <c r="O236" s="63"/>
      <c r="P236" s="69"/>
      <c r="Q236" s="70"/>
      <c r="R236" s="71"/>
      <c r="S236" s="69"/>
      <c r="T236" s="73">
        <f>+T237</f>
        <v>2951058.6</v>
      </c>
      <c r="U236" s="73">
        <f>+U237</f>
        <v>2687664.5</v>
      </c>
      <c r="V236" s="73">
        <f>(U236/T236)*100</f>
        <v>91.07458930161536</v>
      </c>
      <c r="W236" s="1"/>
    </row>
    <row r="237" spans="1:23" ht="23.25">
      <c r="A237" s="1"/>
      <c r="B237" s="40"/>
      <c r="C237" s="46"/>
      <c r="D237" s="46"/>
      <c r="E237" s="46"/>
      <c r="F237" s="46"/>
      <c r="G237" s="46"/>
      <c r="H237" s="42"/>
      <c r="I237" s="42" t="s">
        <v>44</v>
      </c>
      <c r="J237" s="43"/>
      <c r="K237" s="44"/>
      <c r="L237" s="64"/>
      <c r="M237" s="64"/>
      <c r="N237" s="64"/>
      <c r="O237" s="64"/>
      <c r="P237" s="69"/>
      <c r="Q237" s="70"/>
      <c r="R237" s="71"/>
      <c r="S237" s="69"/>
      <c r="T237" s="81">
        <v>2951058.6</v>
      </c>
      <c r="U237" s="74">
        <v>2687664.5</v>
      </c>
      <c r="V237" s="74">
        <f>(U237/T237)*100</f>
        <v>91.07458930161536</v>
      </c>
      <c r="W237" s="1"/>
    </row>
    <row r="238" spans="1:23" ht="23.25">
      <c r="A238" s="1"/>
      <c r="B238" s="40"/>
      <c r="C238" s="40"/>
      <c r="D238" s="40"/>
      <c r="E238" s="40"/>
      <c r="F238" s="40"/>
      <c r="G238" s="40"/>
      <c r="H238" s="41"/>
      <c r="I238" s="42" t="s">
        <v>45</v>
      </c>
      <c r="J238" s="43"/>
      <c r="K238" s="44"/>
      <c r="L238" s="64"/>
      <c r="M238" s="63"/>
      <c r="N238" s="63"/>
      <c r="O238" s="63"/>
      <c r="P238" s="69"/>
      <c r="Q238" s="70"/>
      <c r="R238" s="71"/>
      <c r="S238" s="69"/>
      <c r="T238" s="73"/>
      <c r="U238" s="73"/>
      <c r="V238" s="73"/>
      <c r="W238" s="1"/>
    </row>
    <row r="239" spans="1:23" ht="23.25">
      <c r="A239" s="1"/>
      <c r="B239" s="40"/>
      <c r="C239" s="40"/>
      <c r="D239" s="40"/>
      <c r="E239" s="40"/>
      <c r="F239" s="40"/>
      <c r="G239" s="40"/>
      <c r="H239" s="41"/>
      <c r="I239" s="42"/>
      <c r="J239" s="43"/>
      <c r="K239" s="44"/>
      <c r="L239" s="64"/>
      <c r="M239" s="64"/>
      <c r="N239" s="64"/>
      <c r="O239" s="64"/>
      <c r="P239" s="69"/>
      <c r="Q239" s="70"/>
      <c r="R239" s="71"/>
      <c r="S239" s="69"/>
      <c r="T239" s="81"/>
      <c r="U239" s="74"/>
      <c r="V239" s="74"/>
      <c r="W239" s="1"/>
    </row>
    <row r="240" spans="1:23" ht="23.25">
      <c r="A240" s="1"/>
      <c r="B240" s="40"/>
      <c r="C240" s="40"/>
      <c r="D240" s="40"/>
      <c r="E240" s="40"/>
      <c r="F240" s="40"/>
      <c r="G240" s="40"/>
      <c r="H240" s="41"/>
      <c r="I240" s="42" t="s">
        <v>95</v>
      </c>
      <c r="J240" s="43"/>
      <c r="K240" s="44"/>
      <c r="L240" s="64"/>
      <c r="M240" s="64"/>
      <c r="N240" s="64"/>
      <c r="O240" s="64"/>
      <c r="P240" s="69"/>
      <c r="Q240" s="70"/>
      <c r="R240" s="71"/>
      <c r="S240" s="69"/>
      <c r="T240" s="81">
        <v>114816</v>
      </c>
      <c r="U240" s="74"/>
      <c r="V240" s="74">
        <f>(U240/T240)*100</f>
        <v>0</v>
      </c>
      <c r="W240" s="1"/>
    </row>
    <row r="241" spans="1:23" ht="23.25">
      <c r="A241" s="1"/>
      <c r="B241" s="40"/>
      <c r="C241" s="40"/>
      <c r="D241" s="40"/>
      <c r="E241" s="40"/>
      <c r="F241" s="40"/>
      <c r="G241" s="40"/>
      <c r="H241" s="41"/>
      <c r="I241" s="42" t="s">
        <v>140</v>
      </c>
      <c r="J241" s="43"/>
      <c r="K241" s="44"/>
      <c r="L241" s="64"/>
      <c r="M241" s="64"/>
      <c r="N241" s="64"/>
      <c r="O241" s="64"/>
      <c r="P241" s="69"/>
      <c r="Q241" s="70"/>
      <c r="R241" s="71"/>
      <c r="S241" s="69"/>
      <c r="T241" s="81">
        <v>114816</v>
      </c>
      <c r="U241" s="74">
        <v>0</v>
      </c>
      <c r="V241" s="74"/>
      <c r="W241" s="1"/>
    </row>
    <row r="242" spans="1:23" ht="23.25">
      <c r="A242" s="1"/>
      <c r="B242" s="40"/>
      <c r="C242" s="40"/>
      <c r="D242" s="40"/>
      <c r="E242" s="40"/>
      <c r="F242" s="40"/>
      <c r="G242" s="40"/>
      <c r="H242" s="41"/>
      <c r="I242" s="42" t="s">
        <v>67</v>
      </c>
      <c r="J242" s="43"/>
      <c r="K242" s="44"/>
      <c r="L242" s="64"/>
      <c r="M242" s="64"/>
      <c r="N242" s="64"/>
      <c r="O242" s="64"/>
      <c r="P242" s="69"/>
      <c r="Q242" s="70"/>
      <c r="R242" s="71"/>
      <c r="S242" s="69"/>
      <c r="T242" s="81">
        <v>2836242.6</v>
      </c>
      <c r="U242" s="74">
        <v>2687664.5</v>
      </c>
      <c r="V242" s="74">
        <f>(U242/T242)*100</f>
        <v>94.7614460060645</v>
      </c>
      <c r="W242" s="1"/>
    </row>
    <row r="243" spans="1:23" ht="23.25">
      <c r="A243" s="1"/>
      <c r="B243" s="40"/>
      <c r="C243" s="40"/>
      <c r="D243" s="40"/>
      <c r="E243" s="40"/>
      <c r="F243" s="40"/>
      <c r="G243" s="40"/>
      <c r="H243" s="41"/>
      <c r="I243" s="42"/>
      <c r="J243" s="43"/>
      <c r="K243" s="44"/>
      <c r="L243" s="64"/>
      <c r="M243" s="64"/>
      <c r="N243" s="64"/>
      <c r="O243" s="64"/>
      <c r="P243" s="69"/>
      <c r="Q243" s="70"/>
      <c r="R243" s="71"/>
      <c r="S243" s="69"/>
      <c r="T243" s="81"/>
      <c r="U243" s="74"/>
      <c r="V243" s="74"/>
      <c r="W243" s="1"/>
    </row>
    <row r="244" spans="1:23" ht="23.25">
      <c r="A244" s="1"/>
      <c r="B244" s="40"/>
      <c r="C244" s="40"/>
      <c r="D244" s="40"/>
      <c r="E244" s="40"/>
      <c r="F244" s="40"/>
      <c r="G244" s="40"/>
      <c r="H244" s="41"/>
      <c r="I244" s="42"/>
      <c r="J244" s="43"/>
      <c r="K244" s="44"/>
      <c r="L244" s="64"/>
      <c r="M244" s="64"/>
      <c r="N244" s="64"/>
      <c r="O244" s="64"/>
      <c r="P244" s="69"/>
      <c r="Q244" s="70"/>
      <c r="R244" s="71"/>
      <c r="S244" s="69"/>
      <c r="T244" s="81"/>
      <c r="U244" s="74"/>
      <c r="V244" s="74"/>
      <c r="W244" s="1"/>
    </row>
    <row r="245" spans="1:23" ht="23.25">
      <c r="A245" s="1"/>
      <c r="B245" s="40"/>
      <c r="C245" s="40"/>
      <c r="D245" s="40"/>
      <c r="E245" s="40"/>
      <c r="F245" s="40"/>
      <c r="G245" s="40"/>
      <c r="H245" s="41"/>
      <c r="I245" s="42"/>
      <c r="J245" s="43"/>
      <c r="K245" s="44"/>
      <c r="L245" s="64"/>
      <c r="M245" s="64"/>
      <c r="N245" s="64"/>
      <c r="O245" s="64"/>
      <c r="P245" s="69"/>
      <c r="Q245" s="70"/>
      <c r="R245" s="71"/>
      <c r="S245" s="69"/>
      <c r="T245" s="81"/>
      <c r="U245" s="74"/>
      <c r="V245" s="74"/>
      <c r="W245" s="1"/>
    </row>
    <row r="246" spans="1:23" ht="23.25">
      <c r="A246" s="1"/>
      <c r="B246" s="40"/>
      <c r="C246" s="40"/>
      <c r="D246" s="40"/>
      <c r="E246" s="40"/>
      <c r="F246" s="40"/>
      <c r="G246" s="40"/>
      <c r="H246" s="41"/>
      <c r="I246" s="42"/>
      <c r="J246" s="43"/>
      <c r="K246" s="44"/>
      <c r="L246" s="64"/>
      <c r="M246" s="64"/>
      <c r="N246" s="64"/>
      <c r="O246" s="64"/>
      <c r="P246" s="69"/>
      <c r="Q246" s="70"/>
      <c r="R246" s="71"/>
      <c r="S246" s="69"/>
      <c r="T246" s="81"/>
      <c r="U246" s="74"/>
      <c r="V246" s="74"/>
      <c r="W246" s="1"/>
    </row>
    <row r="247" spans="1:23" ht="23.25">
      <c r="A247" s="1"/>
      <c r="B247" s="40"/>
      <c r="C247" s="40"/>
      <c r="D247" s="40"/>
      <c r="E247" s="40"/>
      <c r="F247" s="40"/>
      <c r="G247" s="40"/>
      <c r="H247" s="41"/>
      <c r="I247" s="85" t="s">
        <v>127</v>
      </c>
      <c r="J247" s="43"/>
      <c r="K247" s="44"/>
      <c r="L247" s="64"/>
      <c r="M247" s="63"/>
      <c r="N247" s="63"/>
      <c r="O247" s="63"/>
      <c r="P247" s="69"/>
      <c r="Q247" s="70"/>
      <c r="R247" s="71"/>
      <c r="S247" s="69"/>
      <c r="T247" s="73"/>
      <c r="U247" s="73"/>
      <c r="V247" s="73"/>
      <c r="W247" s="1"/>
    </row>
    <row r="248" spans="1:23" ht="23.25">
      <c r="A248" s="1"/>
      <c r="B248" s="40"/>
      <c r="C248" s="46"/>
      <c r="D248" s="46"/>
      <c r="E248" s="46"/>
      <c r="F248" s="46"/>
      <c r="G248" s="46"/>
      <c r="H248" s="42"/>
      <c r="I248" s="85" t="s">
        <v>128</v>
      </c>
      <c r="J248" s="43"/>
      <c r="K248" s="44"/>
      <c r="L248" s="64"/>
      <c r="M248" s="64"/>
      <c r="N248" s="64"/>
      <c r="O248" s="64"/>
      <c r="P248" s="69"/>
      <c r="Q248" s="70"/>
      <c r="R248" s="71"/>
      <c r="S248" s="69"/>
      <c r="T248" s="86">
        <f>+T30+T13</f>
        <v>64783846.80000001</v>
      </c>
      <c r="U248" s="87">
        <f>+U30+U13</f>
        <v>63202386</v>
      </c>
      <c r="V248" s="87">
        <f>(U248/T248)*100</f>
        <v>97.55886555350398</v>
      </c>
      <c r="W248" s="1"/>
    </row>
    <row r="249" spans="1:23" ht="23.25">
      <c r="A249" s="1"/>
      <c r="B249" s="40"/>
      <c r="C249" s="40"/>
      <c r="D249" s="40"/>
      <c r="E249" s="40"/>
      <c r="F249" s="40"/>
      <c r="G249" s="40"/>
      <c r="H249" s="41"/>
      <c r="I249" s="42"/>
      <c r="J249" s="43"/>
      <c r="K249" s="44"/>
      <c r="L249" s="64"/>
      <c r="M249" s="63"/>
      <c r="N249" s="63"/>
      <c r="O249" s="63"/>
      <c r="P249" s="69"/>
      <c r="Q249" s="70"/>
      <c r="R249" s="71"/>
      <c r="S249" s="69"/>
      <c r="T249" s="81"/>
      <c r="U249" s="74"/>
      <c r="V249" s="74"/>
      <c r="W249" s="1"/>
    </row>
    <row r="250" spans="1:23" ht="23.25">
      <c r="A250" s="1"/>
      <c r="B250" s="40"/>
      <c r="C250" s="46"/>
      <c r="D250" s="46"/>
      <c r="E250" s="46"/>
      <c r="F250" s="46"/>
      <c r="G250" s="46"/>
      <c r="H250" s="42"/>
      <c r="I250" s="85" t="s">
        <v>129</v>
      </c>
      <c r="J250" s="43"/>
      <c r="K250" s="44"/>
      <c r="L250" s="64"/>
      <c r="M250" s="64"/>
      <c r="N250" s="64"/>
      <c r="O250" s="64"/>
      <c r="P250" s="69"/>
      <c r="Q250" s="70"/>
      <c r="R250" s="71"/>
      <c r="S250" s="69"/>
      <c r="T250" s="88">
        <f>+T251</f>
        <v>64783846.80000001</v>
      </c>
      <c r="U250" s="88">
        <f>+U251</f>
        <v>63202386</v>
      </c>
      <c r="V250" s="88">
        <f>(U250/T250)*100</f>
        <v>97.55886555350398</v>
      </c>
      <c r="W250" s="1"/>
    </row>
    <row r="251" spans="1:23" ht="23.25">
      <c r="A251" s="1"/>
      <c r="B251" s="40"/>
      <c r="C251" s="40"/>
      <c r="D251" s="40"/>
      <c r="E251" s="40"/>
      <c r="F251" s="40"/>
      <c r="G251" s="46"/>
      <c r="H251" s="42"/>
      <c r="I251" s="85" t="s">
        <v>44</v>
      </c>
      <c r="J251" s="43"/>
      <c r="K251" s="44"/>
      <c r="L251" s="64"/>
      <c r="M251" s="64"/>
      <c r="N251" s="64"/>
      <c r="O251" s="64"/>
      <c r="P251" s="69"/>
      <c r="Q251" s="70"/>
      <c r="R251" s="71"/>
      <c r="S251" s="69"/>
      <c r="T251" s="86">
        <f>+T14+T31</f>
        <v>64783846.80000001</v>
      </c>
      <c r="U251" s="87">
        <f>+U14+U31</f>
        <v>63202386</v>
      </c>
      <c r="V251" s="87">
        <f>(U251/T251)*100</f>
        <v>97.55886555350398</v>
      </c>
      <c r="W251" s="1"/>
    </row>
    <row r="252" spans="1:23" ht="23.25">
      <c r="A252" s="1"/>
      <c r="B252" s="40"/>
      <c r="C252" s="40"/>
      <c r="D252" s="40"/>
      <c r="E252" s="40"/>
      <c r="F252" s="40"/>
      <c r="G252" s="40"/>
      <c r="H252" s="41"/>
      <c r="I252" s="85" t="s">
        <v>45</v>
      </c>
      <c r="J252" s="43"/>
      <c r="K252" s="44"/>
      <c r="L252" s="64"/>
      <c r="M252" s="63"/>
      <c r="N252" s="63"/>
      <c r="O252" s="63"/>
      <c r="P252" s="69"/>
      <c r="Q252" s="70"/>
      <c r="R252" s="71"/>
      <c r="S252" s="69"/>
      <c r="T252" s="73"/>
      <c r="U252" s="73"/>
      <c r="V252" s="73"/>
      <c r="W252" s="1"/>
    </row>
    <row r="253" spans="1:23" ht="23.25">
      <c r="A253" s="1"/>
      <c r="B253" s="40"/>
      <c r="C253" s="40"/>
      <c r="D253" s="40"/>
      <c r="E253" s="40"/>
      <c r="F253" s="40"/>
      <c r="G253" s="40"/>
      <c r="H253" s="41"/>
      <c r="I253" s="42"/>
      <c r="J253" s="43"/>
      <c r="K253" s="44"/>
      <c r="L253" s="64"/>
      <c r="M253" s="63"/>
      <c r="N253" s="63"/>
      <c r="O253" s="63"/>
      <c r="P253" s="69"/>
      <c r="Q253" s="70"/>
      <c r="R253" s="71"/>
      <c r="S253" s="69"/>
      <c r="T253" s="73"/>
      <c r="U253" s="73"/>
      <c r="V253" s="73"/>
      <c r="W253" s="1"/>
    </row>
    <row r="254" spans="1:23" ht="23.25">
      <c r="A254" s="1"/>
      <c r="B254" s="40"/>
      <c r="C254" s="46"/>
      <c r="D254" s="46"/>
      <c r="E254" s="46"/>
      <c r="F254" s="46"/>
      <c r="G254" s="46"/>
      <c r="H254" s="42"/>
      <c r="I254" s="42"/>
      <c r="J254" s="43"/>
      <c r="K254" s="44"/>
      <c r="L254" s="64"/>
      <c r="M254" s="64"/>
      <c r="N254" s="64"/>
      <c r="O254" s="64"/>
      <c r="P254" s="69"/>
      <c r="Q254" s="70"/>
      <c r="R254" s="71"/>
      <c r="S254" s="69"/>
      <c r="T254" s="81"/>
      <c r="U254" s="74"/>
      <c r="V254" s="74"/>
      <c r="W254" s="1"/>
    </row>
    <row r="255" spans="1:23" ht="23.25">
      <c r="A255" s="1"/>
      <c r="B255" s="40"/>
      <c r="C255" s="40"/>
      <c r="D255" s="40"/>
      <c r="E255" s="40"/>
      <c r="F255" s="40"/>
      <c r="G255" s="40"/>
      <c r="H255" s="41"/>
      <c r="I255" s="42"/>
      <c r="J255" s="43"/>
      <c r="K255" s="44"/>
      <c r="L255" s="64"/>
      <c r="M255" s="63"/>
      <c r="N255" s="63"/>
      <c r="O255" s="63"/>
      <c r="P255" s="69"/>
      <c r="Q255" s="70"/>
      <c r="R255" s="71"/>
      <c r="S255" s="69"/>
      <c r="T255" s="73"/>
      <c r="U255" s="73"/>
      <c r="V255" s="73"/>
      <c r="W255" s="1"/>
    </row>
    <row r="256" spans="1:23" ht="23.25">
      <c r="A256" s="1"/>
      <c r="B256" s="40"/>
      <c r="C256" s="40"/>
      <c r="D256" s="40"/>
      <c r="E256" s="40"/>
      <c r="F256" s="40"/>
      <c r="G256" s="40"/>
      <c r="H256" s="42"/>
      <c r="I256" s="42"/>
      <c r="J256" s="43"/>
      <c r="K256" s="44"/>
      <c r="L256" s="64"/>
      <c r="M256" s="63"/>
      <c r="N256" s="63"/>
      <c r="O256" s="63"/>
      <c r="P256" s="69"/>
      <c r="Q256" s="70"/>
      <c r="R256" s="71"/>
      <c r="S256" s="69"/>
      <c r="T256" s="73"/>
      <c r="U256" s="73"/>
      <c r="V256" s="73"/>
      <c r="W256" s="1"/>
    </row>
    <row r="257" spans="1:23" ht="23.25">
      <c r="A257" s="1"/>
      <c r="B257" s="40"/>
      <c r="C257" s="40"/>
      <c r="D257" s="40"/>
      <c r="E257" s="40"/>
      <c r="F257" s="40"/>
      <c r="G257" s="40"/>
      <c r="H257" s="41"/>
      <c r="I257" s="42"/>
      <c r="J257" s="43"/>
      <c r="K257" s="44"/>
      <c r="L257" s="64"/>
      <c r="M257" s="63"/>
      <c r="N257" s="63"/>
      <c r="O257" s="63"/>
      <c r="P257" s="69"/>
      <c r="Q257" s="70"/>
      <c r="R257" s="71"/>
      <c r="S257" s="69"/>
      <c r="T257" s="73"/>
      <c r="U257" s="73"/>
      <c r="V257" s="73"/>
      <c r="W257" s="1"/>
    </row>
    <row r="258" spans="1:23" ht="23.25">
      <c r="A258" s="1"/>
      <c r="B258" s="40"/>
      <c r="C258" s="46"/>
      <c r="D258" s="46"/>
      <c r="E258" s="46"/>
      <c r="F258" s="46"/>
      <c r="G258" s="46"/>
      <c r="H258" s="42"/>
      <c r="I258" s="42"/>
      <c r="J258" s="43"/>
      <c r="K258" s="44"/>
      <c r="L258" s="64"/>
      <c r="M258" s="64"/>
      <c r="N258" s="64"/>
      <c r="O258" s="64"/>
      <c r="P258" s="69"/>
      <c r="Q258" s="70"/>
      <c r="R258" s="71"/>
      <c r="S258" s="69"/>
      <c r="T258" s="81"/>
      <c r="U258" s="74"/>
      <c r="V258" s="74"/>
      <c r="W258" s="1"/>
    </row>
    <row r="259" spans="1:23" ht="23.25">
      <c r="A259" s="1"/>
      <c r="B259" s="40"/>
      <c r="C259" s="40"/>
      <c r="D259" s="40"/>
      <c r="E259" s="40"/>
      <c r="F259" s="40"/>
      <c r="G259" s="40"/>
      <c r="H259" s="41"/>
      <c r="I259" s="42"/>
      <c r="J259" s="43"/>
      <c r="K259" s="44"/>
      <c r="L259" s="64"/>
      <c r="M259" s="63"/>
      <c r="N259" s="63"/>
      <c r="O259" s="63"/>
      <c r="P259" s="69"/>
      <c r="Q259" s="70"/>
      <c r="R259" s="71"/>
      <c r="S259" s="69"/>
      <c r="T259" s="73"/>
      <c r="U259" s="73"/>
      <c r="V259" s="73"/>
      <c r="W259" s="1"/>
    </row>
    <row r="260" spans="1:23" ht="23.25">
      <c r="A260" s="1"/>
      <c r="B260" s="40"/>
      <c r="C260" s="40"/>
      <c r="D260" s="40"/>
      <c r="E260" s="40"/>
      <c r="F260" s="40"/>
      <c r="G260" s="40"/>
      <c r="H260" s="41"/>
      <c r="I260" s="42"/>
      <c r="J260" s="43"/>
      <c r="K260" s="44"/>
      <c r="L260" s="64"/>
      <c r="M260" s="64"/>
      <c r="N260" s="64"/>
      <c r="O260" s="64"/>
      <c r="P260" s="69"/>
      <c r="Q260" s="70"/>
      <c r="R260" s="71"/>
      <c r="S260" s="69"/>
      <c r="T260" s="81"/>
      <c r="U260" s="74"/>
      <c r="V260" s="74"/>
      <c r="W260" s="1"/>
    </row>
    <row r="261" spans="1:23" ht="23.25">
      <c r="A261" s="1"/>
      <c r="B261" s="40"/>
      <c r="C261" s="46"/>
      <c r="D261" s="46"/>
      <c r="E261" s="46"/>
      <c r="F261" s="46"/>
      <c r="G261" s="46"/>
      <c r="H261" s="42"/>
      <c r="I261" s="42"/>
      <c r="J261" s="43"/>
      <c r="K261" s="44"/>
      <c r="L261" s="64"/>
      <c r="M261" s="63"/>
      <c r="N261" s="63"/>
      <c r="O261" s="63"/>
      <c r="P261" s="69"/>
      <c r="Q261" s="70"/>
      <c r="R261" s="71"/>
      <c r="S261" s="69"/>
      <c r="T261" s="73"/>
      <c r="U261" s="73"/>
      <c r="V261" s="73"/>
      <c r="W261" s="1"/>
    </row>
    <row r="262" spans="1:23" ht="23.25">
      <c r="A262" s="1"/>
      <c r="B262" s="40"/>
      <c r="C262" s="46"/>
      <c r="D262" s="46"/>
      <c r="E262" s="46"/>
      <c r="F262" s="46"/>
      <c r="G262" s="46"/>
      <c r="H262" s="42"/>
      <c r="I262" s="42"/>
      <c r="J262" s="43"/>
      <c r="K262" s="44"/>
      <c r="L262" s="64"/>
      <c r="M262" s="64"/>
      <c r="N262" s="64"/>
      <c r="O262" s="64"/>
      <c r="P262" s="69"/>
      <c r="Q262" s="70"/>
      <c r="R262" s="71"/>
      <c r="S262" s="69"/>
      <c r="T262" s="81"/>
      <c r="U262" s="74"/>
      <c r="V262" s="74"/>
      <c r="W262" s="1"/>
    </row>
    <row r="263" spans="1:23" ht="23.25">
      <c r="A263" s="1"/>
      <c r="B263" s="40"/>
      <c r="C263" s="40"/>
      <c r="D263" s="40"/>
      <c r="E263" s="40"/>
      <c r="F263" s="40"/>
      <c r="G263" s="40"/>
      <c r="H263" s="41"/>
      <c r="I263" s="42"/>
      <c r="J263" s="43"/>
      <c r="K263" s="44"/>
      <c r="L263" s="64"/>
      <c r="M263" s="63"/>
      <c r="N263" s="63"/>
      <c r="O263" s="63"/>
      <c r="P263" s="69"/>
      <c r="Q263" s="70"/>
      <c r="R263" s="71"/>
      <c r="S263" s="69"/>
      <c r="T263" s="73"/>
      <c r="U263" s="73"/>
      <c r="V263" s="73"/>
      <c r="W263" s="1"/>
    </row>
    <row r="264" spans="1:23" ht="23.25">
      <c r="A264" s="1"/>
      <c r="B264" s="40"/>
      <c r="C264" s="40"/>
      <c r="D264" s="40"/>
      <c r="E264" s="40"/>
      <c r="F264" s="40"/>
      <c r="G264" s="40"/>
      <c r="H264" s="41"/>
      <c r="I264" s="42"/>
      <c r="J264" s="43"/>
      <c r="K264" s="44"/>
      <c r="L264" s="64"/>
      <c r="M264" s="63"/>
      <c r="N264" s="63"/>
      <c r="O264" s="63"/>
      <c r="P264" s="69"/>
      <c r="Q264" s="70"/>
      <c r="R264" s="71"/>
      <c r="S264" s="69"/>
      <c r="T264" s="73"/>
      <c r="U264" s="73"/>
      <c r="V264" s="73"/>
      <c r="W264" s="1"/>
    </row>
    <row r="265" spans="1:23" ht="23.25">
      <c r="A265" s="1"/>
      <c r="B265" s="40"/>
      <c r="C265" s="40"/>
      <c r="D265" s="40"/>
      <c r="E265" s="40"/>
      <c r="F265" s="40"/>
      <c r="G265" s="40"/>
      <c r="H265" s="41"/>
      <c r="I265" s="42" t="s">
        <v>130</v>
      </c>
      <c r="J265" s="43"/>
      <c r="K265" s="44"/>
      <c r="L265" s="64"/>
      <c r="M265" s="63"/>
      <c r="N265" s="63"/>
      <c r="O265" s="63"/>
      <c r="P265" s="69"/>
      <c r="Q265" s="70"/>
      <c r="R265" s="71"/>
      <c r="S265" s="69"/>
      <c r="T265" s="73"/>
      <c r="U265" s="73"/>
      <c r="V265" s="73"/>
      <c r="W265" s="1"/>
    </row>
    <row r="266" spans="1:23" ht="23.25">
      <c r="A266" s="1"/>
      <c r="B266" s="40"/>
      <c r="C266" s="40"/>
      <c r="D266" s="40"/>
      <c r="E266" s="40"/>
      <c r="F266" s="40"/>
      <c r="G266" s="40"/>
      <c r="H266" s="41"/>
      <c r="I266" s="42" t="s">
        <v>131</v>
      </c>
      <c r="J266" s="43"/>
      <c r="K266" s="44"/>
      <c r="L266" s="64"/>
      <c r="M266" s="63"/>
      <c r="N266" s="63"/>
      <c r="O266" s="63"/>
      <c r="P266" s="69"/>
      <c r="Q266" s="70"/>
      <c r="R266" s="71"/>
      <c r="S266" s="69"/>
      <c r="T266" s="73"/>
      <c r="U266" s="73"/>
      <c r="V266" s="73"/>
      <c r="W266" s="1"/>
    </row>
    <row r="267" spans="1:23" ht="23.25">
      <c r="A267" s="1"/>
      <c r="B267" s="40"/>
      <c r="C267" s="40"/>
      <c r="D267" s="40"/>
      <c r="E267" s="40"/>
      <c r="F267" s="40"/>
      <c r="G267" s="40"/>
      <c r="H267" s="41"/>
      <c r="I267" s="42"/>
      <c r="J267" s="43"/>
      <c r="K267" s="44"/>
      <c r="L267" s="64"/>
      <c r="M267" s="63"/>
      <c r="N267" s="63"/>
      <c r="O267" s="63"/>
      <c r="P267" s="69"/>
      <c r="Q267" s="70"/>
      <c r="R267" s="71"/>
      <c r="S267" s="69"/>
      <c r="T267" s="73"/>
      <c r="U267" s="73"/>
      <c r="V267" s="73"/>
      <c r="W267" s="1"/>
    </row>
    <row r="268" spans="1:23" ht="23.25">
      <c r="A268" s="1"/>
      <c r="B268" s="40"/>
      <c r="C268" s="40"/>
      <c r="D268" s="40"/>
      <c r="E268" s="40"/>
      <c r="F268" s="40"/>
      <c r="G268" s="40"/>
      <c r="H268" s="41"/>
      <c r="I268" s="42"/>
      <c r="J268" s="43"/>
      <c r="K268" s="44"/>
      <c r="L268" s="64"/>
      <c r="M268" s="63"/>
      <c r="N268" s="63"/>
      <c r="O268" s="63"/>
      <c r="P268" s="69"/>
      <c r="Q268" s="70"/>
      <c r="R268" s="71"/>
      <c r="S268" s="69"/>
      <c r="T268" s="73"/>
      <c r="U268" s="73"/>
      <c r="V268" s="73"/>
      <c r="W268" s="1"/>
    </row>
    <row r="269" spans="1:23" ht="23.25">
      <c r="A269" s="1"/>
      <c r="B269" s="40"/>
      <c r="C269" s="40"/>
      <c r="D269" s="40"/>
      <c r="E269" s="40"/>
      <c r="F269" s="40"/>
      <c r="G269" s="40"/>
      <c r="H269" s="41"/>
      <c r="I269" s="42"/>
      <c r="J269" s="43"/>
      <c r="K269" s="44"/>
      <c r="L269" s="64"/>
      <c r="M269" s="63"/>
      <c r="N269" s="63"/>
      <c r="O269" s="63"/>
      <c r="P269" s="69"/>
      <c r="Q269" s="70"/>
      <c r="R269" s="71"/>
      <c r="S269" s="69"/>
      <c r="T269" s="73"/>
      <c r="U269" s="73"/>
      <c r="V269" s="73"/>
      <c r="W269" s="1"/>
    </row>
    <row r="270" spans="1:23" ht="23.25">
      <c r="A270" s="1"/>
      <c r="B270" s="47"/>
      <c r="C270" s="47"/>
      <c r="D270" s="47"/>
      <c r="E270" s="47"/>
      <c r="F270" s="47"/>
      <c r="G270" s="47"/>
      <c r="H270" s="48"/>
      <c r="I270" s="49"/>
      <c r="J270" s="50"/>
      <c r="K270" s="51"/>
      <c r="L270" s="66"/>
      <c r="M270" s="65"/>
      <c r="N270" s="65"/>
      <c r="O270" s="65"/>
      <c r="P270" s="75"/>
      <c r="Q270" s="76"/>
      <c r="R270" s="77"/>
      <c r="S270" s="75"/>
      <c r="T270" s="79"/>
      <c r="U270" s="79"/>
      <c r="V270" s="79"/>
      <c r="W270" s="1"/>
    </row>
    <row r="271" spans="1:23" ht="23.25">
      <c r="A271" s="1" t="s">
        <v>10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2"/>
      <c r="R65443" s="52"/>
      <c r="S65443" s="52"/>
      <c r="T65443" s="52"/>
      <c r="U65443" s="52"/>
      <c r="V65443" s="52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2"/>
      <c r="R65444" s="52"/>
      <c r="S65444" s="52"/>
      <c r="T65444" s="52"/>
      <c r="U65444" s="52"/>
      <c r="V65444" s="53" t="s">
        <v>9</v>
      </c>
      <c r="W65444" s="1"/>
    </row>
    <row r="65445" spans="1:23" ht="23.25">
      <c r="A65445" s="1"/>
      <c r="B65445" s="54"/>
      <c r="C65445" s="8"/>
      <c r="D65445" s="8"/>
      <c r="E65445" s="8"/>
      <c r="F65445" s="8"/>
      <c r="G65445" s="8"/>
      <c r="H65445" s="55"/>
      <c r="I65445" s="10"/>
      <c r="J65445" s="11"/>
      <c r="K65445" s="54" t="s">
        <v>28</v>
      </c>
      <c r="L65445" s="57"/>
      <c r="M65445" s="57"/>
      <c r="N65445" s="57"/>
      <c r="O65445" s="57"/>
      <c r="P65445" s="57"/>
      <c r="Q65445" s="57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26</v>
      </c>
      <c r="C65446" s="16"/>
      <c r="D65446" s="16"/>
      <c r="E65446" s="16"/>
      <c r="F65446" s="16"/>
      <c r="G65446" s="16"/>
      <c r="H65446" s="56"/>
      <c r="I65446" s="1"/>
      <c r="J65446" s="18"/>
      <c r="K65446" s="58"/>
      <c r="L65446" s="59"/>
      <c r="M65446" s="12" t="s">
        <v>29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27</v>
      </c>
      <c r="C65447" s="20"/>
      <c r="D65447" s="20"/>
      <c r="E65447" s="20"/>
      <c r="F65447" s="20"/>
      <c r="G65447" s="20"/>
      <c r="H65447" s="56"/>
      <c r="I65447" s="22" t="s">
        <v>1</v>
      </c>
      <c r="J65447" s="18"/>
      <c r="K65447" s="15" t="s">
        <v>18</v>
      </c>
      <c r="L65447" s="15" t="s">
        <v>30</v>
      </c>
      <c r="M65447" s="60"/>
      <c r="N65447" s="61"/>
      <c r="O65447" s="62"/>
      <c r="P65447" s="15" t="s">
        <v>38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39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31</v>
      </c>
      <c r="M65449" s="29"/>
      <c r="N65449" s="29"/>
      <c r="O65449" s="29"/>
      <c r="P65449" s="22" t="s">
        <v>32</v>
      </c>
      <c r="Q65449" s="30" t="s">
        <v>32</v>
      </c>
      <c r="R65449" s="90" t="s">
        <v>33</v>
      </c>
      <c r="S65449" s="92" t="s">
        <v>34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35</v>
      </c>
      <c r="Q65450" s="38" t="s">
        <v>36</v>
      </c>
      <c r="R65450" s="91"/>
      <c r="S65450" s="93"/>
      <c r="T65450" s="34"/>
      <c r="U65450" s="32"/>
      <c r="V65450" s="37" t="s">
        <v>37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4"/>
      <c r="M65451" s="63"/>
      <c r="N65451" s="63"/>
      <c r="O65451" s="63"/>
      <c r="P65451" s="69"/>
      <c r="Q65451" s="70"/>
      <c r="R65451" s="71"/>
      <c r="S65451" s="71"/>
      <c r="T65451" s="72"/>
      <c r="U65451" s="73"/>
      <c r="V65451" s="73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4"/>
      <c r="M65452" s="63"/>
      <c r="N65452" s="63"/>
      <c r="O65452" s="63"/>
      <c r="P65452" s="69"/>
      <c r="Q65452" s="70"/>
      <c r="R65452" s="71"/>
      <c r="S65452" s="69"/>
      <c r="T65452" s="73"/>
      <c r="U65452" s="73"/>
      <c r="V65452" s="73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4"/>
      <c r="M65453" s="63"/>
      <c r="N65453" s="63"/>
      <c r="O65453" s="63"/>
      <c r="P65453" s="69"/>
      <c r="Q65453" s="70"/>
      <c r="R65453" s="71"/>
      <c r="S65453" s="69"/>
      <c r="T65453" s="73"/>
      <c r="U65453" s="73"/>
      <c r="V65453" s="73"/>
      <c r="W65453" s="1"/>
    </row>
    <row r="65454" spans="1:23" ht="23.25">
      <c r="A65454" s="1"/>
      <c r="B65454" s="40"/>
      <c r="C65454" s="46"/>
      <c r="D65454" s="46"/>
      <c r="E65454" s="46"/>
      <c r="F65454" s="46"/>
      <c r="G65454" s="46"/>
      <c r="H65454" s="42"/>
      <c r="I65454" s="42"/>
      <c r="J65454" s="43"/>
      <c r="K65454" s="44"/>
      <c r="L65454" s="64"/>
      <c r="M65454" s="64"/>
      <c r="N65454" s="64"/>
      <c r="O65454" s="64"/>
      <c r="P65454" s="69"/>
      <c r="Q65454" s="70"/>
      <c r="R65454" s="71"/>
      <c r="S65454" s="69"/>
      <c r="T65454" s="81"/>
      <c r="U65454" s="74"/>
      <c r="V65454" s="74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4"/>
      <c r="M65455" s="63"/>
      <c r="N65455" s="63"/>
      <c r="O65455" s="63"/>
      <c r="P65455" s="69"/>
      <c r="Q65455" s="70"/>
      <c r="R65455" s="71"/>
      <c r="S65455" s="69"/>
      <c r="T65455" s="73"/>
      <c r="U65455" s="73"/>
      <c r="V65455" s="73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4"/>
      <c r="M65456" s="64"/>
      <c r="N65456" s="64"/>
      <c r="O65456" s="64"/>
      <c r="P65456" s="69"/>
      <c r="Q65456" s="70"/>
      <c r="R65456" s="71"/>
      <c r="S65456" s="69"/>
      <c r="T65456" s="81"/>
      <c r="U65456" s="74"/>
      <c r="V65456" s="74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4"/>
      <c r="M65457" s="64"/>
      <c r="N65457" s="64"/>
      <c r="O65457" s="64"/>
      <c r="P65457" s="69"/>
      <c r="Q65457" s="70"/>
      <c r="R65457" s="71"/>
      <c r="S65457" s="69"/>
      <c r="T65457" s="81"/>
      <c r="U65457" s="74"/>
      <c r="V65457" s="74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4"/>
      <c r="M65458" s="64"/>
      <c r="N65458" s="64"/>
      <c r="O65458" s="64"/>
      <c r="P65458" s="69"/>
      <c r="Q65458" s="70"/>
      <c r="R65458" s="71"/>
      <c r="S65458" s="69"/>
      <c r="T65458" s="81"/>
      <c r="U65458" s="74"/>
      <c r="V65458" s="74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4"/>
      <c r="M65459" s="64"/>
      <c r="N65459" s="64"/>
      <c r="O65459" s="64"/>
      <c r="P65459" s="69"/>
      <c r="Q65459" s="70"/>
      <c r="R65459" s="71"/>
      <c r="S65459" s="69"/>
      <c r="T65459" s="81"/>
      <c r="U65459" s="74"/>
      <c r="V65459" s="74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4"/>
      <c r="M65460" s="64"/>
      <c r="N65460" s="64"/>
      <c r="O65460" s="64"/>
      <c r="P65460" s="69"/>
      <c r="Q65460" s="70"/>
      <c r="R65460" s="71"/>
      <c r="S65460" s="69"/>
      <c r="T65460" s="81"/>
      <c r="U65460" s="74"/>
      <c r="V65460" s="74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4"/>
      <c r="M65461" s="64"/>
      <c r="N65461" s="64"/>
      <c r="O65461" s="64"/>
      <c r="P65461" s="69"/>
      <c r="Q65461" s="70"/>
      <c r="R65461" s="71"/>
      <c r="S65461" s="69"/>
      <c r="T65461" s="81"/>
      <c r="U65461" s="74"/>
      <c r="V65461" s="74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4"/>
      <c r="M65462" s="64"/>
      <c r="N65462" s="64"/>
      <c r="O65462" s="64"/>
      <c r="P65462" s="69"/>
      <c r="Q65462" s="70"/>
      <c r="R65462" s="71"/>
      <c r="S65462" s="69"/>
      <c r="T65462" s="81"/>
      <c r="U65462" s="74"/>
      <c r="V65462" s="74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4"/>
      <c r="M65463" s="64"/>
      <c r="N65463" s="64"/>
      <c r="O65463" s="64"/>
      <c r="P65463" s="69"/>
      <c r="Q65463" s="70"/>
      <c r="R65463" s="71"/>
      <c r="S65463" s="69"/>
      <c r="T65463" s="81"/>
      <c r="U65463" s="74"/>
      <c r="V65463" s="74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4"/>
      <c r="M65464" s="63"/>
      <c r="N65464" s="63"/>
      <c r="O65464" s="63"/>
      <c r="P65464" s="69"/>
      <c r="Q65464" s="70"/>
      <c r="R65464" s="71"/>
      <c r="S65464" s="69"/>
      <c r="T65464" s="73"/>
      <c r="U65464" s="73"/>
      <c r="V65464" s="73"/>
      <c r="W65464" s="1"/>
    </row>
    <row r="65465" spans="1:23" ht="23.25">
      <c r="A65465" s="1"/>
      <c r="B65465" s="40"/>
      <c r="C65465" s="46"/>
      <c r="D65465" s="46"/>
      <c r="E65465" s="46"/>
      <c r="F65465" s="46"/>
      <c r="G65465" s="46"/>
      <c r="H65465" s="42"/>
      <c r="I65465" s="42"/>
      <c r="J65465" s="43"/>
      <c r="K65465" s="44"/>
      <c r="L65465" s="64"/>
      <c r="M65465" s="64"/>
      <c r="N65465" s="64"/>
      <c r="O65465" s="64"/>
      <c r="P65465" s="69"/>
      <c r="Q65465" s="70"/>
      <c r="R65465" s="71"/>
      <c r="S65465" s="69"/>
      <c r="T65465" s="81"/>
      <c r="U65465" s="74"/>
      <c r="V65465" s="74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4"/>
      <c r="M65466" s="63"/>
      <c r="N65466" s="63"/>
      <c r="O65466" s="63"/>
      <c r="P65466" s="69"/>
      <c r="Q65466" s="70"/>
      <c r="R65466" s="71"/>
      <c r="S65466" s="69"/>
      <c r="T65466" s="81"/>
      <c r="U65466" s="74"/>
      <c r="V65466" s="74"/>
      <c r="W65466" s="1"/>
    </row>
    <row r="65467" spans="1:23" ht="23.25">
      <c r="A65467" s="1"/>
      <c r="B65467" s="40"/>
      <c r="C65467" s="46"/>
      <c r="D65467" s="46"/>
      <c r="E65467" s="46"/>
      <c r="F65467" s="46"/>
      <c r="G65467" s="46"/>
      <c r="H65467" s="42"/>
      <c r="I65467" s="42"/>
      <c r="J65467" s="43"/>
      <c r="K65467" s="44"/>
      <c r="L65467" s="64"/>
      <c r="M65467" s="64"/>
      <c r="N65467" s="64"/>
      <c r="O65467" s="64"/>
      <c r="P65467" s="69"/>
      <c r="Q65467" s="70"/>
      <c r="R65467" s="71"/>
      <c r="S65467" s="69"/>
      <c r="T65467" s="73"/>
      <c r="U65467" s="73"/>
      <c r="V65467" s="73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6"/>
      <c r="H65468" s="42"/>
      <c r="I65468" s="42"/>
      <c r="J65468" s="43"/>
      <c r="K65468" s="44"/>
      <c r="L65468" s="64"/>
      <c r="M65468" s="64"/>
      <c r="N65468" s="64"/>
      <c r="O65468" s="64"/>
      <c r="P65468" s="69"/>
      <c r="Q65468" s="70"/>
      <c r="R65468" s="71"/>
      <c r="S65468" s="69"/>
      <c r="T65468" s="81"/>
      <c r="U65468" s="74"/>
      <c r="V65468" s="74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4"/>
      <c r="M65469" s="63"/>
      <c r="N65469" s="63"/>
      <c r="O65469" s="63"/>
      <c r="P65469" s="69"/>
      <c r="Q65469" s="70"/>
      <c r="R65469" s="71"/>
      <c r="S65469" s="69"/>
      <c r="T65469" s="73"/>
      <c r="U65469" s="73"/>
      <c r="V65469" s="73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4"/>
      <c r="M65470" s="63"/>
      <c r="N65470" s="63"/>
      <c r="O65470" s="63"/>
      <c r="P65470" s="69"/>
      <c r="Q65470" s="70"/>
      <c r="R65470" s="71"/>
      <c r="S65470" s="69"/>
      <c r="T65470" s="73"/>
      <c r="U65470" s="73"/>
      <c r="V65470" s="73"/>
      <c r="W65470" s="1"/>
    </row>
    <row r="65471" spans="1:23" ht="23.25">
      <c r="A65471" s="1"/>
      <c r="B65471" s="40"/>
      <c r="C65471" s="46"/>
      <c r="D65471" s="46"/>
      <c r="E65471" s="46"/>
      <c r="F65471" s="46"/>
      <c r="G65471" s="46"/>
      <c r="H65471" s="42"/>
      <c r="I65471" s="42"/>
      <c r="J65471" s="43"/>
      <c r="K65471" s="44"/>
      <c r="L65471" s="64"/>
      <c r="M65471" s="64"/>
      <c r="N65471" s="64"/>
      <c r="O65471" s="64"/>
      <c r="P65471" s="69"/>
      <c r="Q65471" s="70"/>
      <c r="R65471" s="71"/>
      <c r="S65471" s="69"/>
      <c r="T65471" s="81"/>
      <c r="U65471" s="74"/>
      <c r="V65471" s="74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4"/>
      <c r="M65472" s="63"/>
      <c r="N65472" s="63"/>
      <c r="O65472" s="63"/>
      <c r="P65472" s="69"/>
      <c r="Q65472" s="70"/>
      <c r="R65472" s="71"/>
      <c r="S65472" s="69"/>
      <c r="T65472" s="73"/>
      <c r="U65472" s="73"/>
      <c r="V65472" s="73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4"/>
      <c r="M65473" s="63"/>
      <c r="N65473" s="63"/>
      <c r="O65473" s="63"/>
      <c r="P65473" s="69"/>
      <c r="Q65473" s="70"/>
      <c r="R65473" s="71"/>
      <c r="S65473" s="69"/>
      <c r="T65473" s="73"/>
      <c r="U65473" s="73"/>
      <c r="V65473" s="73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4"/>
      <c r="M65474" s="63"/>
      <c r="N65474" s="63"/>
      <c r="O65474" s="63"/>
      <c r="P65474" s="69"/>
      <c r="Q65474" s="70"/>
      <c r="R65474" s="71"/>
      <c r="S65474" s="69"/>
      <c r="T65474" s="73"/>
      <c r="U65474" s="73"/>
      <c r="V65474" s="73"/>
      <c r="W65474" s="1"/>
    </row>
    <row r="65475" spans="1:23" ht="23.25">
      <c r="A65475" s="1"/>
      <c r="B65475" s="40"/>
      <c r="C65475" s="46"/>
      <c r="D65475" s="46"/>
      <c r="E65475" s="46"/>
      <c r="F65475" s="46"/>
      <c r="G65475" s="46"/>
      <c r="H65475" s="42"/>
      <c r="I65475" s="42"/>
      <c r="J65475" s="43"/>
      <c r="K65475" s="44"/>
      <c r="L65475" s="64"/>
      <c r="M65475" s="64"/>
      <c r="N65475" s="64"/>
      <c r="O65475" s="64"/>
      <c r="P65475" s="69"/>
      <c r="Q65475" s="70"/>
      <c r="R65475" s="71"/>
      <c r="S65475" s="69"/>
      <c r="T65475" s="81"/>
      <c r="U65475" s="74"/>
      <c r="V65475" s="74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4"/>
      <c r="M65476" s="63"/>
      <c r="N65476" s="63"/>
      <c r="O65476" s="63"/>
      <c r="P65476" s="69"/>
      <c r="Q65476" s="70"/>
      <c r="R65476" s="71"/>
      <c r="S65476" s="69"/>
      <c r="T65476" s="73"/>
      <c r="U65476" s="73"/>
      <c r="V65476" s="73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4"/>
      <c r="M65477" s="64"/>
      <c r="N65477" s="64"/>
      <c r="O65477" s="64"/>
      <c r="P65477" s="69"/>
      <c r="Q65477" s="70"/>
      <c r="R65477" s="71"/>
      <c r="S65477" s="69"/>
      <c r="T65477" s="81"/>
      <c r="U65477" s="74"/>
      <c r="V65477" s="74"/>
      <c r="W65477" s="1"/>
    </row>
    <row r="65478" spans="1:23" ht="23.25">
      <c r="A65478" s="1"/>
      <c r="B65478" s="40"/>
      <c r="C65478" s="46"/>
      <c r="D65478" s="46"/>
      <c r="E65478" s="46"/>
      <c r="F65478" s="46"/>
      <c r="G65478" s="46"/>
      <c r="H65478" s="42"/>
      <c r="I65478" s="42"/>
      <c r="J65478" s="43"/>
      <c r="K65478" s="44"/>
      <c r="L65478" s="64"/>
      <c r="M65478" s="63"/>
      <c r="N65478" s="63"/>
      <c r="O65478" s="63"/>
      <c r="P65478" s="69"/>
      <c r="Q65478" s="70"/>
      <c r="R65478" s="71"/>
      <c r="S65478" s="69"/>
      <c r="T65478" s="73"/>
      <c r="U65478" s="73"/>
      <c r="V65478" s="73"/>
      <c r="W65478" s="1"/>
    </row>
    <row r="65479" spans="1:23" ht="23.25">
      <c r="A65479" s="1"/>
      <c r="B65479" s="40"/>
      <c r="C65479" s="46"/>
      <c r="D65479" s="46"/>
      <c r="E65479" s="46"/>
      <c r="F65479" s="46"/>
      <c r="G65479" s="46"/>
      <c r="H65479" s="42"/>
      <c r="I65479" s="42"/>
      <c r="J65479" s="43"/>
      <c r="K65479" s="44"/>
      <c r="L65479" s="64"/>
      <c r="M65479" s="64"/>
      <c r="N65479" s="64"/>
      <c r="O65479" s="64"/>
      <c r="P65479" s="69"/>
      <c r="Q65479" s="70"/>
      <c r="R65479" s="71"/>
      <c r="S65479" s="69"/>
      <c r="T65479" s="81"/>
      <c r="U65479" s="74"/>
      <c r="V65479" s="74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4"/>
      <c r="M65480" s="63"/>
      <c r="N65480" s="63"/>
      <c r="O65480" s="63"/>
      <c r="P65480" s="69"/>
      <c r="Q65480" s="70"/>
      <c r="R65480" s="71"/>
      <c r="S65480" s="69"/>
      <c r="T65480" s="73"/>
      <c r="U65480" s="73"/>
      <c r="V65480" s="73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4"/>
      <c r="M65481" s="63"/>
      <c r="N65481" s="63"/>
      <c r="O65481" s="63"/>
      <c r="P65481" s="69"/>
      <c r="Q65481" s="70"/>
      <c r="R65481" s="71"/>
      <c r="S65481" s="69"/>
      <c r="T65481" s="73"/>
      <c r="U65481" s="73"/>
      <c r="V65481" s="73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4"/>
      <c r="M65482" s="63"/>
      <c r="N65482" s="63"/>
      <c r="O65482" s="63"/>
      <c r="P65482" s="69"/>
      <c r="Q65482" s="70"/>
      <c r="R65482" s="71"/>
      <c r="S65482" s="69"/>
      <c r="T65482" s="73"/>
      <c r="U65482" s="73"/>
      <c r="V65482" s="73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4"/>
      <c r="M65483" s="63"/>
      <c r="N65483" s="63"/>
      <c r="O65483" s="63"/>
      <c r="P65483" s="69"/>
      <c r="Q65483" s="70"/>
      <c r="R65483" s="71"/>
      <c r="S65483" s="69"/>
      <c r="T65483" s="73"/>
      <c r="U65483" s="73"/>
      <c r="V65483" s="73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4"/>
      <c r="M65484" s="63"/>
      <c r="N65484" s="63"/>
      <c r="O65484" s="63"/>
      <c r="P65484" s="69"/>
      <c r="Q65484" s="70"/>
      <c r="R65484" s="71"/>
      <c r="S65484" s="69"/>
      <c r="T65484" s="73"/>
      <c r="U65484" s="73"/>
      <c r="V65484" s="73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4"/>
      <c r="M65485" s="63"/>
      <c r="N65485" s="63"/>
      <c r="O65485" s="63"/>
      <c r="P65485" s="69"/>
      <c r="Q65485" s="70"/>
      <c r="R65485" s="71"/>
      <c r="S65485" s="69"/>
      <c r="T65485" s="73"/>
      <c r="U65485" s="73"/>
      <c r="V65485" s="73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4"/>
      <c r="M65486" s="63"/>
      <c r="N65486" s="63"/>
      <c r="O65486" s="63"/>
      <c r="P65486" s="69"/>
      <c r="Q65486" s="70"/>
      <c r="R65486" s="71"/>
      <c r="S65486" s="69"/>
      <c r="T65486" s="73"/>
      <c r="U65486" s="73"/>
      <c r="V65486" s="73"/>
      <c r="W65486" s="1"/>
    </row>
    <row r="65487" spans="1:23" ht="23.25">
      <c r="A65487" s="1"/>
      <c r="B65487" s="47"/>
      <c r="C65487" s="47"/>
      <c r="D65487" s="47"/>
      <c r="E65487" s="47"/>
      <c r="F65487" s="47"/>
      <c r="G65487" s="47"/>
      <c r="H65487" s="48"/>
      <c r="I65487" s="49"/>
      <c r="J65487" s="50"/>
      <c r="K65487" s="51"/>
      <c r="L65487" s="66"/>
      <c r="M65487" s="65"/>
      <c r="N65487" s="65"/>
      <c r="O65487" s="65"/>
      <c r="P65487" s="75"/>
      <c r="Q65487" s="76"/>
      <c r="R65487" s="77"/>
      <c r="S65487" s="75"/>
      <c r="T65487" s="79"/>
      <c r="U65487" s="79"/>
      <c r="V65487" s="79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14">
    <mergeCell ref="R187:R188"/>
    <mergeCell ref="S187:S188"/>
    <mergeCell ref="R232:R233"/>
    <mergeCell ref="S232:S233"/>
    <mergeCell ref="R65449:R65450"/>
    <mergeCell ref="S65449:S65450"/>
    <mergeCell ref="R10:R11"/>
    <mergeCell ref="S10:S11"/>
    <mergeCell ref="R52:R53"/>
    <mergeCell ref="S52:S53"/>
    <mergeCell ref="R97:R98"/>
    <mergeCell ref="S97:S98"/>
    <mergeCell ref="R142:R143"/>
    <mergeCell ref="S142:S14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6" manualBreakCount="6">
    <brk id="45" max="22" man="1"/>
    <brk id="90" max="255" man="1"/>
    <brk id="135" max="22" man="1"/>
    <brk id="180" max="255" man="1"/>
    <brk id="225" max="22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2000-05-29T19:22:34Z</cp:lastPrinted>
  <dcterms:created xsi:type="dcterms:W3CDTF">1998-09-04T00:15:37Z</dcterms:created>
  <dcterms:modified xsi:type="dcterms:W3CDTF">2000-06-07T00:33:25Z</dcterms:modified>
  <cp:category/>
  <cp:version/>
  <cp:contentType/>
  <cp:contentStatus/>
</cp:coreProperties>
</file>