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'Hoja1'!$A$1:$W$90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<sst xmlns="http://schemas.openxmlformats.org/spreadsheetml/2006/main" count="178" uniqueCount="71">
  <si>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</si>
  <si>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</si>
  <si>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</si>
  <si>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</si>
  <si>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</si>
  <si>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</si>
  <si>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</si>
  <si>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</si>
  <si>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</si>
  <si>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</si>
  <si>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</si>
  <si>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</si>
  <si>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</si>
  <si>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</si>
  <si>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</si>
  <si>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</si>
  <si>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</si>
  <si>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</si>
  <si>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</si>
  <si>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</si>
  <si>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</si>
  <si>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</si>
  <si>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</si>
  <si>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</si>
  <si>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</si>
  <si>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</si>
  <si>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</si>
  <si>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</si>
  <si>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</si>
  <si>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</si>
  <si>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</si>
  <si>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</si>
  <si>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</si>
  <si>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</si>
  <si>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</si>
  <si>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</si>
  <si>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</si>
  <si>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LUZ Y FUERZA DEL CENTRO</t>
  </si>
  <si>
    <t>S E C T O R :  ENERGIA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</si>
  <si>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</si>
  <si>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</si>
  <si>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</si>
  <si>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</si>
  <si>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</si>
  <si>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</si>
  <si>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</si>
  <si>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</si>
  <si>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</si>
  <si>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</si>
  <si>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</si>
  <si>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 xml:space="preserve">Programa  de  Desarrollo y  Reestructuración </t>
  </si>
  <si>
    <t>del Sector de la Energía</t>
  </si>
  <si>
    <t xml:space="preserve">  Porcenaje de Ejercicio Ejer/Orig</t>
  </si>
  <si>
    <t>423</t>
  </si>
  <si>
    <t>Proporcionar prestaciones económicas</t>
  </si>
  <si>
    <t>15</t>
  </si>
  <si>
    <t>ENERGIA</t>
  </si>
  <si>
    <t>Electricidad</t>
  </si>
  <si>
    <t>Programa  de  Desarrollo  y Reestructuración</t>
  </si>
  <si>
    <t>437</t>
  </si>
  <si>
    <t>Desarrollar y construir infraestructura básica</t>
  </si>
  <si>
    <t>442</t>
  </si>
  <si>
    <t>Distribuir y comercializar energía eléctrica</t>
  </si>
  <si>
    <t>507</t>
  </si>
  <si>
    <t>Generar energía eléctrica</t>
  </si>
  <si>
    <t>508</t>
  </si>
  <si>
    <t>Transmitir y transformar energía eléctrica</t>
  </si>
  <si>
    <t>701</t>
  </si>
  <si>
    <t>Administrar  recursos  humanos, materiales y</t>
  </si>
  <si>
    <t>financieros</t>
  </si>
  <si>
    <t>HOJA   2   DE   2   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</si>
</sst>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h:mm"/>
    <numFmt numFmtId="183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74"/>
      <c r="I12" s="75"/>
      <c r="J12" s="76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74"/>
      <c r="I13" s="77" t="s">
        <v>39</v>
      </c>
      <c r="J13" s="78"/>
      <c r="K13" s="66">
        <f aca="true" t="shared" si="0" ref="K13:Q13">SUM(K18+K39)</f>
        <v>11155683.6</v>
      </c>
      <c r="L13" s="66">
        <f t="shared" si="0"/>
        <v>19877728.799999997</v>
      </c>
      <c r="M13" s="66">
        <f t="shared" si="0"/>
        <v>1146434.7</v>
      </c>
      <c r="N13" s="67">
        <f t="shared" si="0"/>
        <v>0</v>
      </c>
      <c r="O13" s="66">
        <f t="shared" si="0"/>
        <v>32179847.099999994</v>
      </c>
      <c r="P13" s="68">
        <f t="shared" si="0"/>
        <v>442692</v>
      </c>
      <c r="Q13" s="68">
        <f t="shared" si="0"/>
        <v>3703006</v>
      </c>
      <c r="R13" s="67"/>
      <c r="S13" s="68">
        <f>SUM(S18+S39)</f>
        <v>4145698.0000000005</v>
      </c>
      <c r="T13" s="68">
        <f>SUM(T18+T39)</f>
        <v>36325545.1</v>
      </c>
      <c r="U13" s="69">
        <f>(O13/T13)*100</f>
        <v>88.5873756647357</v>
      </c>
      <c r="V13" s="69">
        <f>(S13/T13)*100</f>
        <v>11.412624335264278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74"/>
      <c r="I14" s="77" t="s">
        <v>40</v>
      </c>
      <c r="J14" s="78"/>
      <c r="K14" s="66">
        <f>SUM(K19+K40)</f>
        <v>11623422.1</v>
      </c>
      <c r="L14" s="66">
        <f>SUM(L19+L40)</f>
        <v>18329178.2</v>
      </c>
      <c r="M14" s="66">
        <f>SUM(M19+M40)</f>
        <v>2674336.1</v>
      </c>
      <c r="N14" s="67"/>
      <c r="O14" s="66">
        <f>SUM(O19+O40)</f>
        <v>32626936.400000002</v>
      </c>
      <c r="P14" s="68">
        <f>SUM(P19+P40)</f>
        <v>381166</v>
      </c>
      <c r="Q14" s="68">
        <f>SUM(Q19+Q40)</f>
        <v>2174426</v>
      </c>
      <c r="R14" s="67"/>
      <c r="S14" s="68">
        <f>SUM(S19+S40)</f>
        <v>2555592</v>
      </c>
      <c r="T14" s="68">
        <f>SUM(T19+T40)</f>
        <v>35182528.400000006</v>
      </c>
      <c r="U14" s="69">
        <f>(O14/T14)*100</f>
        <v>92.73619004596611</v>
      </c>
      <c r="V14" s="69">
        <f>(S14/T14)*100</f>
        <v>7.2638099540338885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74"/>
      <c r="I15" s="79" t="s">
        <v>41</v>
      </c>
      <c r="J15" s="76"/>
      <c r="K15" s="66">
        <f>(K14/K13)*100</f>
        <v>104.19282687436564</v>
      </c>
      <c r="L15" s="66">
        <f>(L14/L13)*100</f>
        <v>92.20962004472061</v>
      </c>
      <c r="M15" s="66">
        <f>(M14/M13)*100</f>
        <v>233.27417601717744</v>
      </c>
      <c r="N15" s="67"/>
      <c r="O15" s="69">
        <f>(O14/O13)*100</f>
        <v>101.38934563178832</v>
      </c>
      <c r="P15" s="66">
        <f>(P14/P13)*100</f>
        <v>86.10184959294497</v>
      </c>
      <c r="Q15" s="66">
        <f>(Q14/Q13)*100</f>
        <v>58.720563779804834</v>
      </c>
      <c r="R15" s="67"/>
      <c r="S15" s="69">
        <f>(S14/S13)*100</f>
        <v>61.644432373028614</v>
      </c>
      <c r="T15" s="69">
        <f>(T14/T13)*100</f>
        <v>96.85340798918942</v>
      </c>
      <c r="U15" s="69"/>
      <c r="V15" s="69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74"/>
      <c r="I16" s="75"/>
      <c r="J16" s="76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17"/>
      <c r="D17" s="17"/>
      <c r="E17" s="17"/>
      <c r="F17" s="17"/>
      <c r="G17" s="17"/>
      <c r="H17" s="74"/>
      <c r="I17" s="75" t="s">
        <v>43</v>
      </c>
      <c r="J17" s="76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74"/>
      <c r="I18" s="75" t="s">
        <v>44</v>
      </c>
      <c r="J18" s="76"/>
      <c r="K18" s="67">
        <f>SUM(K23)</f>
        <v>7421863.2</v>
      </c>
      <c r="L18" s="20"/>
      <c r="M18" s="67"/>
      <c r="N18" s="20"/>
      <c r="O18" s="20">
        <f>SUM(O23)</f>
        <v>7421863.2</v>
      </c>
      <c r="P18" s="67"/>
      <c r="Q18" s="67"/>
      <c r="R18" s="67"/>
      <c r="S18" s="20"/>
      <c r="T18" s="20">
        <f>SUM(T23)</f>
        <v>7421863.2</v>
      </c>
      <c r="U18" s="20">
        <f>(O18/T18)*100</f>
        <v>100</v>
      </c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74"/>
      <c r="I19" s="75" t="s">
        <v>45</v>
      </c>
      <c r="J19" s="76"/>
      <c r="K19" s="67">
        <f>SUM(K24)</f>
        <v>8221000</v>
      </c>
      <c r="L19" s="20"/>
      <c r="M19" s="67"/>
      <c r="N19" s="20"/>
      <c r="O19" s="20">
        <f>SUM(O24)</f>
        <v>8221000</v>
      </c>
      <c r="P19" s="67"/>
      <c r="Q19" s="67"/>
      <c r="R19" s="67"/>
      <c r="S19" s="20"/>
      <c r="T19" s="20">
        <f>SUM(T24)</f>
        <v>8221000</v>
      </c>
      <c r="U19" s="20">
        <f>(O19/T19)*100</f>
        <v>100</v>
      </c>
      <c r="V19" s="20"/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74"/>
      <c r="I20" s="75" t="s">
        <v>46</v>
      </c>
      <c r="J20" s="76"/>
      <c r="K20" s="67">
        <f>(K19/K18)*100</f>
        <v>110.76733400313819</v>
      </c>
      <c r="L20" s="20"/>
      <c r="M20" s="67"/>
      <c r="N20" s="20"/>
      <c r="O20" s="20">
        <f>(O19/O18)*100</f>
        <v>110.76733400313819</v>
      </c>
      <c r="P20" s="67"/>
      <c r="Q20" s="67"/>
      <c r="R20" s="67"/>
      <c r="S20" s="20"/>
      <c r="T20" s="20">
        <f>(T19/T18)*100</f>
        <v>110.76733400313819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74"/>
      <c r="I21" s="75"/>
      <c r="J21" s="76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>
      <c r="A22" s="2"/>
      <c r="B22" s="17"/>
      <c r="C22" s="35" t="s">
        <v>47</v>
      </c>
      <c r="D22" s="17"/>
      <c r="E22" s="17"/>
      <c r="F22" s="17"/>
      <c r="G22" s="17"/>
      <c r="H22" s="74"/>
      <c r="I22" s="75" t="s">
        <v>48</v>
      </c>
      <c r="J22" s="76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74"/>
      <c r="I23" s="75" t="s">
        <v>44</v>
      </c>
      <c r="J23" s="76"/>
      <c r="K23" s="67">
        <f>SUM(K29)</f>
        <v>7421863.2</v>
      </c>
      <c r="L23" s="20"/>
      <c r="M23" s="67"/>
      <c r="N23" s="20"/>
      <c r="O23" s="20">
        <f>SUM(O29)</f>
        <v>7421863.2</v>
      </c>
      <c r="P23" s="67"/>
      <c r="Q23" s="67"/>
      <c r="R23" s="67"/>
      <c r="S23" s="20"/>
      <c r="T23" s="20">
        <f>SUM(T29)</f>
        <v>7421863.2</v>
      </c>
      <c r="U23" s="20">
        <f>(O23/T23)*100</f>
        <v>100</v>
      </c>
      <c r="V23" s="20"/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74"/>
      <c r="I24" s="75" t="s">
        <v>45</v>
      </c>
      <c r="J24" s="76"/>
      <c r="K24" s="67">
        <f>SUM(K30)</f>
        <v>8221000</v>
      </c>
      <c r="L24" s="20"/>
      <c r="M24" s="67"/>
      <c r="N24" s="20"/>
      <c r="O24" s="20">
        <f>SUM(O30)</f>
        <v>8221000</v>
      </c>
      <c r="P24" s="67"/>
      <c r="Q24" s="67"/>
      <c r="R24" s="67"/>
      <c r="S24" s="20"/>
      <c r="T24" s="20">
        <f>SUM(T30)</f>
        <v>8221000</v>
      </c>
      <c r="U24" s="20">
        <f>(O24/T24)*100</f>
        <v>100</v>
      </c>
      <c r="V24" s="20"/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74"/>
      <c r="I25" s="75" t="s">
        <v>46</v>
      </c>
      <c r="J25" s="76"/>
      <c r="K25" s="67">
        <f>(K24/K23)*100</f>
        <v>110.76733400313819</v>
      </c>
      <c r="L25" s="20"/>
      <c r="M25" s="67"/>
      <c r="N25" s="20"/>
      <c r="O25" s="20">
        <f>(O24/O23)*100</f>
        <v>110.76733400313819</v>
      </c>
      <c r="P25" s="67"/>
      <c r="Q25" s="67"/>
      <c r="R25" s="67"/>
      <c r="S25" s="20"/>
      <c r="T25" s="20">
        <f>(T24/T23)*100</f>
        <v>110.76733400313819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74"/>
      <c r="I26" s="75"/>
      <c r="J26" s="76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>
      <c r="A27" s="2"/>
      <c r="B27" s="17"/>
      <c r="C27" s="17"/>
      <c r="D27" s="35" t="s">
        <v>49</v>
      </c>
      <c r="E27" s="17"/>
      <c r="F27" s="17"/>
      <c r="G27" s="17"/>
      <c r="H27" s="74"/>
      <c r="I27" s="75" t="s">
        <v>50</v>
      </c>
      <c r="J27" s="76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74"/>
      <c r="I28" s="75" t="s">
        <v>51</v>
      </c>
      <c r="J28" s="76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74"/>
      <c r="I29" s="75" t="s">
        <v>44</v>
      </c>
      <c r="J29" s="76"/>
      <c r="K29" s="67">
        <f>SUM(K34)</f>
        <v>7421863.2</v>
      </c>
      <c r="L29" s="20"/>
      <c r="M29" s="67"/>
      <c r="N29" s="20"/>
      <c r="O29" s="20">
        <f>SUM(O34)</f>
        <v>7421863.2</v>
      </c>
      <c r="P29" s="67"/>
      <c r="Q29" s="67"/>
      <c r="R29" s="67"/>
      <c r="S29" s="20"/>
      <c r="T29" s="20">
        <f>SUM(T34)</f>
        <v>7421863.2</v>
      </c>
      <c r="U29" s="20">
        <f>(O29/T29)*100</f>
        <v>100</v>
      </c>
      <c r="V29" s="20"/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74"/>
      <c r="I30" s="75" t="s">
        <v>45</v>
      </c>
      <c r="J30" s="76"/>
      <c r="K30" s="67">
        <f>SUM(K35)</f>
        <v>8221000</v>
      </c>
      <c r="L30" s="20"/>
      <c r="M30" s="67"/>
      <c r="N30" s="20"/>
      <c r="O30" s="20">
        <f>SUM(O35)</f>
        <v>8221000</v>
      </c>
      <c r="P30" s="67"/>
      <c r="Q30" s="67"/>
      <c r="R30" s="67"/>
      <c r="S30" s="20"/>
      <c r="T30" s="20">
        <f>SUM(T35)</f>
        <v>8221000</v>
      </c>
      <c r="U30" s="20">
        <f>(O30/T30)*100</f>
        <v>100</v>
      </c>
      <c r="V30" s="20"/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74"/>
      <c r="I31" s="75" t="s">
        <v>52</v>
      </c>
      <c r="J31" s="76"/>
      <c r="K31" s="67">
        <f>(K30/K29)*100</f>
        <v>110.76733400313819</v>
      </c>
      <c r="L31" s="20"/>
      <c r="M31" s="67"/>
      <c r="N31" s="20"/>
      <c r="O31" s="20">
        <f>(O30/O29)*100</f>
        <v>110.76733400313819</v>
      </c>
      <c r="P31" s="67"/>
      <c r="Q31" s="67"/>
      <c r="R31" s="67"/>
      <c r="S31" s="20"/>
      <c r="T31" s="20">
        <f>(T30/T29)*100</f>
        <v>110.76733400313819</v>
      </c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74"/>
      <c r="I32" s="75"/>
      <c r="J32" s="76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>
      <c r="A33" s="2"/>
      <c r="B33" s="17"/>
      <c r="C33" s="17"/>
      <c r="D33" s="17"/>
      <c r="E33" s="17"/>
      <c r="F33" s="35" t="s">
        <v>53</v>
      </c>
      <c r="G33" s="35"/>
      <c r="H33" s="74"/>
      <c r="I33" s="75" t="s">
        <v>54</v>
      </c>
      <c r="J33" s="76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74"/>
      <c r="I34" s="75" t="s">
        <v>44</v>
      </c>
      <c r="J34" s="76"/>
      <c r="K34" s="67">
        <v>7421863.2</v>
      </c>
      <c r="L34" s="20"/>
      <c r="M34" s="67"/>
      <c r="N34" s="20"/>
      <c r="O34" s="20">
        <f>SUM(K34:N34)</f>
        <v>7421863.2</v>
      </c>
      <c r="P34" s="67"/>
      <c r="Q34" s="67"/>
      <c r="R34" s="67"/>
      <c r="S34" s="20"/>
      <c r="T34" s="20">
        <f>SUM(O34)</f>
        <v>7421863.2</v>
      </c>
      <c r="U34" s="20">
        <f>(O34/T34)*100</f>
        <v>100</v>
      </c>
      <c r="V34" s="20"/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74"/>
      <c r="I35" s="75" t="s">
        <v>45</v>
      </c>
      <c r="J35" s="76"/>
      <c r="K35" s="67">
        <v>8221000</v>
      </c>
      <c r="L35" s="20"/>
      <c r="M35" s="67"/>
      <c r="N35" s="20"/>
      <c r="O35" s="20">
        <f>SUM(K35:N35)</f>
        <v>8221000</v>
      </c>
      <c r="P35" s="67"/>
      <c r="Q35" s="67"/>
      <c r="R35" s="67"/>
      <c r="S35" s="20"/>
      <c r="T35" s="20">
        <f>SUM(O35)</f>
        <v>8221000</v>
      </c>
      <c r="U35" s="20">
        <f>(O35/T35)*100</f>
        <v>100</v>
      </c>
      <c r="V35" s="20"/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74"/>
      <c r="I36" s="75" t="s">
        <v>46</v>
      </c>
      <c r="J36" s="76"/>
      <c r="K36" s="67">
        <f>(K35/K34)*100</f>
        <v>110.76733400313819</v>
      </c>
      <c r="L36" s="67"/>
      <c r="M36" s="67"/>
      <c r="N36" s="20"/>
      <c r="O36" s="20">
        <f>(O35/O34)*100</f>
        <v>110.76733400313819</v>
      </c>
      <c r="P36" s="67"/>
      <c r="Q36" s="67"/>
      <c r="R36" s="67"/>
      <c r="S36" s="20"/>
      <c r="T36" s="20">
        <f>(T35/T34)*100</f>
        <v>110.76733400313819</v>
      </c>
      <c r="U36" s="20"/>
      <c r="V36" s="20"/>
      <c r="W36" s="1"/>
    </row>
    <row r="37" spans="1:23" ht="23.25">
      <c r="A37" s="2"/>
      <c r="B37" s="50"/>
      <c r="C37" s="51"/>
      <c r="D37" s="51"/>
      <c r="E37" s="51"/>
      <c r="F37" s="51"/>
      <c r="G37" s="51"/>
      <c r="H37" s="75"/>
      <c r="I37" s="75"/>
      <c r="J37" s="76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 t="s">
        <v>55</v>
      </c>
      <c r="C38" s="35"/>
      <c r="D38" s="35"/>
      <c r="E38" s="35"/>
      <c r="F38" s="35"/>
      <c r="G38" s="17"/>
      <c r="H38" s="74"/>
      <c r="I38" s="75" t="s">
        <v>56</v>
      </c>
      <c r="J38" s="76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74"/>
      <c r="I39" s="75" t="s">
        <v>44</v>
      </c>
      <c r="J39" s="76"/>
      <c r="K39" s="67">
        <f aca="true" t="shared" si="1" ref="K39:M40">SUM(K55)</f>
        <v>3733820.4</v>
      </c>
      <c r="L39" s="20">
        <f t="shared" si="1"/>
        <v>19877728.799999997</v>
      </c>
      <c r="M39" s="67">
        <f t="shared" si="1"/>
        <v>1146434.7</v>
      </c>
      <c r="N39" s="20"/>
      <c r="O39" s="20">
        <f>SUM(K39:N39)</f>
        <v>24757983.899999995</v>
      </c>
      <c r="P39" s="67">
        <f>SUM(P55)</f>
        <v>442692</v>
      </c>
      <c r="Q39" s="67">
        <f>SUM(Q55)</f>
        <v>3703006</v>
      </c>
      <c r="R39" s="67"/>
      <c r="S39" s="20">
        <f>SUM(S55)</f>
        <v>4145698.0000000005</v>
      </c>
      <c r="T39" s="20">
        <f>SUM(T55)</f>
        <v>28903681.9</v>
      </c>
      <c r="U39" s="20">
        <f>(O39/T39)*100</f>
        <v>85.65685155841683</v>
      </c>
      <c r="V39" s="20">
        <f>(S39/T39)*100</f>
        <v>14.343148441583148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74"/>
      <c r="I40" s="75" t="s">
        <v>45</v>
      </c>
      <c r="J40" s="76"/>
      <c r="K40" s="67">
        <f t="shared" si="1"/>
        <v>3402422.1</v>
      </c>
      <c r="L40" s="20">
        <f t="shared" si="1"/>
        <v>18329178.2</v>
      </c>
      <c r="M40" s="67">
        <f t="shared" si="1"/>
        <v>2674336.1</v>
      </c>
      <c r="N40" s="20"/>
      <c r="O40" s="20">
        <f>SUM(K40:N40)</f>
        <v>24405936.400000002</v>
      </c>
      <c r="P40" s="67">
        <f>SUM(P56)</f>
        <v>381166</v>
      </c>
      <c r="Q40" s="67">
        <f>SUM(Q56)</f>
        <v>2174426</v>
      </c>
      <c r="R40" s="67"/>
      <c r="S40" s="20">
        <f>SUM(S56)</f>
        <v>2555592</v>
      </c>
      <c r="T40" s="20">
        <f>SUM(T56)</f>
        <v>26961528.400000002</v>
      </c>
      <c r="U40" s="20">
        <f>(O40/T40)*100</f>
        <v>90.52133854548097</v>
      </c>
      <c r="V40" s="20">
        <f>(S40/T40)*100</f>
        <v>9.478661454519024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74"/>
      <c r="I41" s="75" t="s">
        <v>46</v>
      </c>
      <c r="J41" s="76"/>
      <c r="K41" s="67">
        <f>(K40/K39)*100</f>
        <v>91.12441776792478</v>
      </c>
      <c r="L41" s="20">
        <f>(L40/L39)*100</f>
        <v>92.20962004472061</v>
      </c>
      <c r="M41" s="67">
        <f>(M40/M39)*100</f>
        <v>233.27417601717744</v>
      </c>
      <c r="N41" s="20"/>
      <c r="O41" s="20">
        <f>(O40/O39)*100</f>
        <v>98.57804455555853</v>
      </c>
      <c r="P41" s="67">
        <f>(P40/P39)*100</f>
        <v>86.10184959294497</v>
      </c>
      <c r="Q41" s="67">
        <f>(Q40/Q39)*100</f>
        <v>58.720563779804834</v>
      </c>
      <c r="R41" s="67"/>
      <c r="S41" s="67">
        <f>(S40/S39)*100</f>
        <v>61.644432373028614</v>
      </c>
      <c r="T41" s="20">
        <f>(T40/T39)*100</f>
        <v>93.28060173537962</v>
      </c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74"/>
      <c r="I42" s="75"/>
      <c r="J42" s="76"/>
      <c r="K42" s="67"/>
      <c r="L42" s="20"/>
      <c r="M42" s="67"/>
      <c r="N42" s="20"/>
      <c r="O42" s="20"/>
      <c r="P42" s="67"/>
      <c r="Q42" s="67"/>
      <c r="R42" s="67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74"/>
      <c r="I43" s="75"/>
      <c r="J43" s="76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74"/>
      <c r="I44" s="75"/>
      <c r="J44" s="76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80"/>
      <c r="I45" s="81"/>
      <c r="J45" s="82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70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74"/>
      <c r="I53" s="75"/>
      <c r="J53" s="76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55</v>
      </c>
      <c r="C54" s="35" t="s">
        <v>47</v>
      </c>
      <c r="D54" s="17"/>
      <c r="E54" s="17"/>
      <c r="F54" s="17"/>
      <c r="G54" s="35"/>
      <c r="H54" s="74"/>
      <c r="I54" s="75" t="s">
        <v>57</v>
      </c>
      <c r="J54" s="76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74"/>
      <c r="I55" s="75" t="s">
        <v>44</v>
      </c>
      <c r="J55" s="76"/>
      <c r="K55" s="67">
        <f aca="true" t="shared" si="2" ref="K55:M56">SUM(K61)</f>
        <v>3733820.4</v>
      </c>
      <c r="L55" s="20">
        <f t="shared" si="2"/>
        <v>19877728.799999997</v>
      </c>
      <c r="M55" s="67">
        <f t="shared" si="2"/>
        <v>1146434.7</v>
      </c>
      <c r="N55" s="20"/>
      <c r="O55" s="20">
        <f>SUM(K55:N55)</f>
        <v>24757983.899999995</v>
      </c>
      <c r="P55" s="67">
        <f>SUM(P61)</f>
        <v>442692</v>
      </c>
      <c r="Q55" s="67">
        <f>SUM(Q61)</f>
        <v>3703006</v>
      </c>
      <c r="R55" s="67">
        <f>SUM(R61)</f>
        <v>0</v>
      </c>
      <c r="S55" s="20">
        <f>SUM(S61)</f>
        <v>4145698.0000000005</v>
      </c>
      <c r="T55" s="20">
        <f>SUM(T61)</f>
        <v>28903681.9</v>
      </c>
      <c r="U55" s="20">
        <f>(O55/T55)*100</f>
        <v>85.65685155841683</v>
      </c>
      <c r="V55" s="20">
        <f>(S55/T55)*100</f>
        <v>14.343148441583148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74"/>
      <c r="I56" s="75" t="s">
        <v>45</v>
      </c>
      <c r="J56" s="76"/>
      <c r="K56" s="67">
        <f t="shared" si="2"/>
        <v>3402422.1</v>
      </c>
      <c r="L56" s="20">
        <f t="shared" si="2"/>
        <v>18329178.2</v>
      </c>
      <c r="M56" s="67">
        <f t="shared" si="2"/>
        <v>2674336.1</v>
      </c>
      <c r="N56" s="20"/>
      <c r="O56" s="20">
        <f>SUM(K56:N56)</f>
        <v>24405936.400000002</v>
      </c>
      <c r="P56" s="67">
        <f>SUM(P62)</f>
        <v>381166</v>
      </c>
      <c r="Q56" s="67">
        <f>SUM(Q62)</f>
        <v>2174426</v>
      </c>
      <c r="R56" s="67"/>
      <c r="S56" s="20">
        <f>SUM(S62)</f>
        <v>2555592</v>
      </c>
      <c r="T56" s="20">
        <f>SUM(T62)</f>
        <v>26961528.400000002</v>
      </c>
      <c r="U56" s="20">
        <f>(O56/T56)*100</f>
        <v>90.52133854548097</v>
      </c>
      <c r="V56" s="20">
        <f>(S56/T56)*100</f>
        <v>9.478661454519024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74"/>
      <c r="I57" s="75" t="s">
        <v>46</v>
      </c>
      <c r="J57" s="76"/>
      <c r="K57" s="67">
        <f>(K56/K55)*100</f>
        <v>91.12441776792478</v>
      </c>
      <c r="L57" s="20">
        <f>(L56/L55)*100</f>
        <v>92.20962004472061</v>
      </c>
      <c r="M57" s="67">
        <f>(M56/M55)*100</f>
        <v>233.27417601717744</v>
      </c>
      <c r="N57" s="20"/>
      <c r="O57" s="20">
        <f>(O56/O55)*100</f>
        <v>98.57804455555853</v>
      </c>
      <c r="P57" s="67">
        <f>(P56/P55)*100</f>
        <v>86.10184959294497</v>
      </c>
      <c r="Q57" s="67">
        <f>(Q56/Q55)*100</f>
        <v>58.720563779804834</v>
      </c>
      <c r="R57" s="67"/>
      <c r="S57" s="67">
        <f>(S56/S55)*100</f>
        <v>61.644432373028614</v>
      </c>
      <c r="T57" s="20">
        <f>(T56/T55)*100</f>
        <v>93.28060173537962</v>
      </c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74"/>
      <c r="I58" s="75"/>
      <c r="J58" s="76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>
      <c r="A59" s="2"/>
      <c r="B59" s="17"/>
      <c r="C59" s="17"/>
      <c r="D59" s="35" t="s">
        <v>49</v>
      </c>
      <c r="E59" s="17"/>
      <c r="F59" s="17"/>
      <c r="G59" s="17"/>
      <c r="H59" s="74"/>
      <c r="I59" s="75" t="s">
        <v>58</v>
      </c>
      <c r="J59" s="76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74"/>
      <c r="I60" s="75" t="s">
        <v>51</v>
      </c>
      <c r="J60" s="76"/>
      <c r="K60" s="67"/>
      <c r="L60" s="20"/>
      <c r="M60" s="67"/>
      <c r="N60" s="20"/>
      <c r="O60" s="20"/>
      <c r="P60" s="67"/>
      <c r="Q60" s="67"/>
      <c r="R60" s="67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74"/>
      <c r="I61" s="75" t="s">
        <v>44</v>
      </c>
      <c r="J61" s="76"/>
      <c r="K61" s="67">
        <f aca="true" t="shared" si="3" ref="K61:M62">SUM(K71+K76+K81+K87)</f>
        <v>3733820.4</v>
      </c>
      <c r="L61" s="20">
        <f t="shared" si="3"/>
        <v>19877728.799999997</v>
      </c>
      <c r="M61" s="67">
        <f t="shared" si="3"/>
        <v>1146434.7</v>
      </c>
      <c r="N61" s="20"/>
      <c r="O61" s="20">
        <f>SUM(K61:N61)</f>
        <v>24757983.899999995</v>
      </c>
      <c r="P61" s="67">
        <f>SUM(P81+P87)</f>
        <v>442692</v>
      </c>
      <c r="Q61" s="67">
        <f>SUM(Q66+Q71+Q76+Q81)</f>
        <v>3703006</v>
      </c>
      <c r="R61" s="67"/>
      <c r="S61" s="20">
        <f>SUM(S66+S71+S76+S81+S87)</f>
        <v>4145698.0000000005</v>
      </c>
      <c r="T61" s="20">
        <f>SUM(T66+T71+T76+T81+T87)</f>
        <v>28903681.9</v>
      </c>
      <c r="U61" s="20">
        <f>(O61/T61)*100</f>
        <v>85.65685155841683</v>
      </c>
      <c r="V61" s="20">
        <f>(S61/T61)*100</f>
        <v>14.343148441583148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74"/>
      <c r="I62" s="75" t="s">
        <v>45</v>
      </c>
      <c r="J62" s="76"/>
      <c r="K62" s="67">
        <f t="shared" si="3"/>
        <v>3402422.1</v>
      </c>
      <c r="L62" s="20">
        <f t="shared" si="3"/>
        <v>18329178.2</v>
      </c>
      <c r="M62" s="67">
        <f t="shared" si="3"/>
        <v>2674336.1</v>
      </c>
      <c r="N62" s="20"/>
      <c r="O62" s="20">
        <f>SUM(K62:N62)</f>
        <v>24405936.400000002</v>
      </c>
      <c r="P62" s="67">
        <f>SUM(P82+P88)</f>
        <v>381166</v>
      </c>
      <c r="Q62" s="67">
        <f>SUM(Q67+Q72+Q77+Q82)</f>
        <v>2174426</v>
      </c>
      <c r="R62" s="67"/>
      <c r="S62" s="20">
        <f>SUM(S67+S72+S77+S82+S88)</f>
        <v>2555592</v>
      </c>
      <c r="T62" s="20">
        <f>SUM(T67+T72+T77+T82+T88)</f>
        <v>26961528.400000002</v>
      </c>
      <c r="U62" s="20">
        <f>(O62/T62)*100</f>
        <v>90.52133854548097</v>
      </c>
      <c r="V62" s="20">
        <f>(S62/T62)*100</f>
        <v>9.478661454519024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74"/>
      <c r="I63" s="75" t="s">
        <v>46</v>
      </c>
      <c r="J63" s="76"/>
      <c r="K63" s="67">
        <f>(K62/K61)*100</f>
        <v>91.12441776792478</v>
      </c>
      <c r="L63" s="20">
        <f>(L62/L61)*100</f>
        <v>92.20962004472061</v>
      </c>
      <c r="M63" s="67">
        <f>(M62/M61)*100</f>
        <v>233.27417601717744</v>
      </c>
      <c r="N63" s="20"/>
      <c r="O63" s="20">
        <f>(O62/O61)*100</f>
        <v>98.57804455555853</v>
      </c>
      <c r="P63" s="67">
        <f>(P62/P61)*100</f>
        <v>86.10184959294497</v>
      </c>
      <c r="Q63" s="67">
        <f>(Q62/Q61)*100</f>
        <v>58.720563779804834</v>
      </c>
      <c r="R63" s="67"/>
      <c r="S63" s="20">
        <f>(S62/S61)*100</f>
        <v>61.644432373028614</v>
      </c>
      <c r="T63" s="20">
        <f>(T62/T61)*100</f>
        <v>93.28060173537962</v>
      </c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74"/>
      <c r="I64" s="75"/>
      <c r="J64" s="76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17"/>
      <c r="C65" s="17"/>
      <c r="D65" s="17"/>
      <c r="E65" s="17"/>
      <c r="F65" s="35" t="s">
        <v>59</v>
      </c>
      <c r="G65" s="17"/>
      <c r="H65" s="74"/>
      <c r="I65" s="75" t="s">
        <v>60</v>
      </c>
      <c r="J65" s="76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74"/>
      <c r="I66" s="75" t="s">
        <v>44</v>
      </c>
      <c r="J66" s="76"/>
      <c r="K66" s="67"/>
      <c r="L66" s="20"/>
      <c r="M66" s="67"/>
      <c r="N66" s="20"/>
      <c r="O66" s="20"/>
      <c r="P66" s="67"/>
      <c r="Q66" s="67">
        <v>308982.4</v>
      </c>
      <c r="R66" s="67"/>
      <c r="S66" s="20">
        <f>SUM(P66:Q66)</f>
        <v>308982.4</v>
      </c>
      <c r="T66" s="20">
        <f>SUM(S66)</f>
        <v>308982.4</v>
      </c>
      <c r="U66" s="20">
        <f>(O66/T66)*100</f>
        <v>0</v>
      </c>
      <c r="V66" s="20">
        <f>(S66/T66)*100</f>
        <v>100</v>
      </c>
      <c r="W66" s="1"/>
    </row>
    <row r="67" spans="1:23" ht="23.25">
      <c r="A67" s="2"/>
      <c r="B67" s="50"/>
      <c r="C67" s="51"/>
      <c r="D67" s="51"/>
      <c r="E67" s="51"/>
      <c r="F67" s="51"/>
      <c r="G67" s="51"/>
      <c r="H67" s="75"/>
      <c r="I67" s="75" t="s">
        <v>45</v>
      </c>
      <c r="J67" s="76"/>
      <c r="K67" s="18"/>
      <c r="L67" s="18"/>
      <c r="M67" s="18"/>
      <c r="N67" s="18"/>
      <c r="O67" s="18"/>
      <c r="P67" s="18"/>
      <c r="Q67" s="18">
        <v>242979</v>
      </c>
      <c r="R67" s="18"/>
      <c r="S67" s="18">
        <f>SUM(P67:Q67)</f>
        <v>242979</v>
      </c>
      <c r="T67" s="18">
        <f>SUM(S67)</f>
        <v>242979</v>
      </c>
      <c r="U67" s="18">
        <f>(O67/T67)*100</f>
        <v>0</v>
      </c>
      <c r="V67" s="18">
        <f>(S67/T67)*100</f>
        <v>100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74"/>
      <c r="I68" s="75" t="s">
        <v>52</v>
      </c>
      <c r="J68" s="76"/>
      <c r="K68" s="67"/>
      <c r="L68" s="20"/>
      <c r="M68" s="67"/>
      <c r="N68" s="20"/>
      <c r="O68" s="20"/>
      <c r="P68" s="67"/>
      <c r="Q68" s="67">
        <f>(Q67/Q66)*100</f>
        <v>78.63845966631109</v>
      </c>
      <c r="R68" s="67"/>
      <c r="S68" s="20">
        <f>(S67/S66)*100</f>
        <v>78.63845966631109</v>
      </c>
      <c r="T68" s="20">
        <f>(T67/T66)*100</f>
        <v>78.63845966631109</v>
      </c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74"/>
      <c r="I69" s="75"/>
      <c r="J69" s="76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>
      <c r="A70" s="2"/>
      <c r="B70" s="17"/>
      <c r="C70" s="17"/>
      <c r="D70" s="17"/>
      <c r="E70" s="17"/>
      <c r="F70" s="35" t="s">
        <v>61</v>
      </c>
      <c r="G70" s="17"/>
      <c r="H70" s="74"/>
      <c r="I70" s="75" t="s">
        <v>62</v>
      </c>
      <c r="J70" s="76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74"/>
      <c r="I71" s="75" t="s">
        <v>44</v>
      </c>
      <c r="J71" s="76"/>
      <c r="K71" s="18">
        <v>2277258.8</v>
      </c>
      <c r="L71" s="18">
        <v>282291.1</v>
      </c>
      <c r="M71" s="18">
        <v>376732.7</v>
      </c>
      <c r="N71" s="18"/>
      <c r="O71" s="18">
        <f>SUM(K71:N71)</f>
        <v>2936282.6</v>
      </c>
      <c r="P71" s="18"/>
      <c r="Q71" s="18">
        <v>1775376.2</v>
      </c>
      <c r="R71" s="18"/>
      <c r="S71" s="18">
        <f>SUM(P71:Q71)</f>
        <v>1775376.2</v>
      </c>
      <c r="T71" s="18">
        <f>SUM(S71,O71)</f>
        <v>4711658.8</v>
      </c>
      <c r="U71" s="18">
        <f>(O71/T71)*100</f>
        <v>62.319508365079415</v>
      </c>
      <c r="V71" s="18">
        <f>(S71/T71)*100</f>
        <v>37.68049163492059</v>
      </c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74"/>
      <c r="I72" s="75" t="s">
        <v>45</v>
      </c>
      <c r="J72" s="76"/>
      <c r="K72" s="67">
        <v>2040546.1</v>
      </c>
      <c r="L72" s="20">
        <v>316990.7</v>
      </c>
      <c r="M72" s="67">
        <v>326365.8</v>
      </c>
      <c r="N72" s="20"/>
      <c r="O72" s="20">
        <f>SUM(K72:N72)</f>
        <v>2683902.6</v>
      </c>
      <c r="P72" s="67"/>
      <c r="Q72" s="67">
        <v>1236452</v>
      </c>
      <c r="R72" s="67"/>
      <c r="S72" s="20">
        <f>SUM(P72:Q72)</f>
        <v>1236452</v>
      </c>
      <c r="T72" s="20">
        <f>SUM(S72,O72)</f>
        <v>3920354.6</v>
      </c>
      <c r="U72" s="20">
        <f>(O72/T72)*100</f>
        <v>68.4607101612696</v>
      </c>
      <c r="V72" s="20">
        <f>(S72/T72)*100</f>
        <v>31.539289838730404</v>
      </c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74"/>
      <c r="I73" s="75" t="s">
        <v>46</v>
      </c>
      <c r="J73" s="76"/>
      <c r="K73" s="67">
        <f>(K72/K71)*100</f>
        <v>89.60536676815126</v>
      </c>
      <c r="L73" s="20">
        <f>(L72/L71)*100</f>
        <v>112.29213390007693</v>
      </c>
      <c r="M73" s="67">
        <f>(M72/M71)*100</f>
        <v>86.63060042305857</v>
      </c>
      <c r="N73" s="20"/>
      <c r="O73" s="20">
        <f>(O72/O71)*100</f>
        <v>91.40477827304497</v>
      </c>
      <c r="P73" s="67"/>
      <c r="Q73" s="67">
        <f>(Q72/Q71)*100</f>
        <v>69.64450689380651</v>
      </c>
      <c r="R73" s="67"/>
      <c r="S73" s="20">
        <f>(S72/S71)*100</f>
        <v>69.64450689380651</v>
      </c>
      <c r="T73" s="20">
        <f>(T72/T71)*100</f>
        <v>83.20540103625501</v>
      </c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74"/>
      <c r="I74" s="75"/>
      <c r="J74" s="76"/>
      <c r="K74" s="67"/>
      <c r="L74" s="20"/>
      <c r="M74" s="67"/>
      <c r="N74" s="20"/>
      <c r="O74" s="20"/>
      <c r="P74" s="67"/>
      <c r="Q74" s="67"/>
      <c r="R74" s="67"/>
      <c r="S74" s="20"/>
      <c r="T74" s="20"/>
      <c r="U74" s="20"/>
      <c r="V74" s="20"/>
      <c r="W74" s="1"/>
    </row>
    <row r="75" spans="1:23" ht="23.25">
      <c r="A75" s="2"/>
      <c r="B75" s="17"/>
      <c r="C75" s="17"/>
      <c r="D75" s="17"/>
      <c r="E75" s="17"/>
      <c r="F75" s="35" t="s">
        <v>63</v>
      </c>
      <c r="G75" s="17"/>
      <c r="H75" s="74"/>
      <c r="I75" s="83" t="s">
        <v>64</v>
      </c>
      <c r="J75" s="76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35"/>
      <c r="G76" s="35"/>
      <c r="H76" s="74"/>
      <c r="I76" s="75" t="s">
        <v>44</v>
      </c>
      <c r="J76" s="76"/>
      <c r="K76" s="19">
        <v>231991.3</v>
      </c>
      <c r="L76" s="20">
        <v>437522.6</v>
      </c>
      <c r="M76" s="21">
        <v>44469.4</v>
      </c>
      <c r="N76" s="23"/>
      <c r="O76" s="23">
        <f>SUM(K76:N76)</f>
        <v>713983.2999999999</v>
      </c>
      <c r="P76" s="24"/>
      <c r="Q76" s="19">
        <v>446577.7</v>
      </c>
      <c r="R76" s="65"/>
      <c r="S76" s="23">
        <f>SUM(P76:Q76)</f>
        <v>446577.7</v>
      </c>
      <c r="T76" s="23">
        <f>SUM(S76,O76)</f>
        <v>1160561</v>
      </c>
      <c r="U76" s="23">
        <f>(O76/T76)*100</f>
        <v>61.520531880702514</v>
      </c>
      <c r="V76" s="20">
        <f>(S76/T76)*100</f>
        <v>38.47946811929748</v>
      </c>
      <c r="W76" s="1"/>
    </row>
    <row r="77" spans="1:23" ht="23.25">
      <c r="A77" s="2"/>
      <c r="B77" s="50"/>
      <c r="C77" s="17"/>
      <c r="D77" s="17"/>
      <c r="E77" s="17"/>
      <c r="F77" s="17"/>
      <c r="G77" s="17"/>
      <c r="H77" s="74"/>
      <c r="I77" s="75" t="s">
        <v>45</v>
      </c>
      <c r="J77" s="76"/>
      <c r="K77" s="19">
        <v>236531.4</v>
      </c>
      <c r="L77" s="20">
        <v>421350.2</v>
      </c>
      <c r="M77" s="21">
        <v>37876.7</v>
      </c>
      <c r="N77" s="23"/>
      <c r="O77" s="23">
        <f>SUM(K77:N77)</f>
        <v>695758.2999999999</v>
      </c>
      <c r="P77" s="24"/>
      <c r="Q77" s="19">
        <v>29539</v>
      </c>
      <c r="R77" s="65"/>
      <c r="S77" s="23">
        <f>SUM(P77:Q77)</f>
        <v>29539</v>
      </c>
      <c r="T77" s="23">
        <f>SUM(S77,O77)</f>
        <v>725297.2999999999</v>
      </c>
      <c r="U77" s="23">
        <f>(O77/T77)*100</f>
        <v>95.92732524993544</v>
      </c>
      <c r="V77" s="20">
        <f>(S77/T77)*100</f>
        <v>4.07267475006456</v>
      </c>
      <c r="W77" s="1"/>
    </row>
    <row r="78" spans="1:23" ht="23.25">
      <c r="A78" s="2"/>
      <c r="B78" s="50"/>
      <c r="C78" s="17"/>
      <c r="D78" s="17"/>
      <c r="E78" s="17"/>
      <c r="F78" s="17"/>
      <c r="G78" s="17"/>
      <c r="H78" s="74"/>
      <c r="I78" s="75" t="s">
        <v>46</v>
      </c>
      <c r="J78" s="76"/>
      <c r="K78" s="19">
        <f>(K77/K76)*100</f>
        <v>101.95701304316154</v>
      </c>
      <c r="L78" s="20">
        <f>(L77/L76)*100</f>
        <v>96.30364237184548</v>
      </c>
      <c r="M78" s="21">
        <f>(M77/M76)*100</f>
        <v>85.1747493782241</v>
      </c>
      <c r="N78" s="23"/>
      <c r="O78" s="23">
        <f>(O77/O76)*100</f>
        <v>97.44741928837831</v>
      </c>
      <c r="P78" s="24"/>
      <c r="Q78" s="19">
        <f>(Q77/Q76)*100</f>
        <v>6.614526430674886</v>
      </c>
      <c r="R78" s="65"/>
      <c r="S78" s="23">
        <f>(S77/S76)*100</f>
        <v>6.614526430674886</v>
      </c>
      <c r="T78" s="23">
        <f>(T77/T76)*100</f>
        <v>62.495405239362675</v>
      </c>
      <c r="U78" s="23"/>
      <c r="V78" s="20"/>
      <c r="W78" s="1"/>
    </row>
    <row r="79" spans="1:23" ht="23.25">
      <c r="A79" s="2"/>
      <c r="B79" s="50"/>
      <c r="C79" s="51"/>
      <c r="D79" s="51"/>
      <c r="E79" s="51"/>
      <c r="F79" s="51"/>
      <c r="G79" s="51"/>
      <c r="H79" s="75"/>
      <c r="I79" s="75"/>
      <c r="J79" s="76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0"/>
      <c r="C80" s="51"/>
      <c r="D80" s="51"/>
      <c r="E80" s="51"/>
      <c r="F80" s="73" t="s">
        <v>65</v>
      </c>
      <c r="G80" s="51"/>
      <c r="H80" s="75"/>
      <c r="I80" s="75" t="s">
        <v>66</v>
      </c>
      <c r="J80" s="76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0"/>
      <c r="H81" s="74"/>
      <c r="I81" s="75" t="s">
        <v>44</v>
      </c>
      <c r="J81" s="76"/>
      <c r="K81" s="67">
        <v>183210.2</v>
      </c>
      <c r="L81" s="20">
        <v>19097033.9</v>
      </c>
      <c r="M81" s="67">
        <v>27850.5</v>
      </c>
      <c r="N81" s="20"/>
      <c r="O81" s="20">
        <f>SUM(K81:N81)</f>
        <v>19308094.599999998</v>
      </c>
      <c r="P81" s="67">
        <v>95476.6</v>
      </c>
      <c r="Q81" s="67">
        <v>1172069.7</v>
      </c>
      <c r="R81" s="67"/>
      <c r="S81" s="20">
        <f>SUM(P81:Q81)</f>
        <v>1267546.3</v>
      </c>
      <c r="T81" s="20">
        <f>SUM(S81,O81)</f>
        <v>20575640.9</v>
      </c>
      <c r="U81" s="20">
        <f>(O81/T81)*100</f>
        <v>93.83957804201376</v>
      </c>
      <c r="V81" s="20">
        <f>(S81/T81)*100</f>
        <v>6.1604219579862525</v>
      </c>
      <c r="W81" s="1"/>
    </row>
    <row r="82" spans="1:23" ht="23.25">
      <c r="A82" s="2"/>
      <c r="B82" s="50"/>
      <c r="C82" s="50"/>
      <c r="D82" s="50"/>
      <c r="E82" s="50"/>
      <c r="F82" s="50"/>
      <c r="G82" s="50"/>
      <c r="H82" s="74"/>
      <c r="I82" s="75" t="s">
        <v>45</v>
      </c>
      <c r="J82" s="76"/>
      <c r="K82" s="67">
        <v>158070.6</v>
      </c>
      <c r="L82" s="20">
        <v>17519503.6</v>
      </c>
      <c r="M82" s="67">
        <v>20162.6</v>
      </c>
      <c r="N82" s="20"/>
      <c r="O82" s="20">
        <f>SUM(K82:N82)</f>
        <v>17697736.800000004</v>
      </c>
      <c r="P82" s="67">
        <v>11224</v>
      </c>
      <c r="Q82" s="67">
        <v>665456</v>
      </c>
      <c r="R82" s="67"/>
      <c r="S82" s="20">
        <f>SUM(P82:Q82)</f>
        <v>676680</v>
      </c>
      <c r="T82" s="20">
        <f>SUM(S82,O82)</f>
        <v>18374416.800000004</v>
      </c>
      <c r="U82" s="20">
        <f>(O82/T82)*100</f>
        <v>96.31727086978891</v>
      </c>
      <c r="V82" s="20">
        <f>(S82/T82)*100</f>
        <v>3.682729130211087</v>
      </c>
      <c r="W82" s="1"/>
    </row>
    <row r="83" spans="1:23" ht="23.25">
      <c r="A83" s="2"/>
      <c r="B83" s="50"/>
      <c r="C83" s="51"/>
      <c r="D83" s="51"/>
      <c r="E83" s="51"/>
      <c r="F83" s="51"/>
      <c r="G83" s="51"/>
      <c r="H83" s="75"/>
      <c r="I83" s="75" t="s">
        <v>52</v>
      </c>
      <c r="J83" s="76"/>
      <c r="K83" s="18">
        <f>(K82/K81)*100</f>
        <v>86.27827489954161</v>
      </c>
      <c r="L83" s="18">
        <f>(L82/L81)*100</f>
        <v>91.73939624205202</v>
      </c>
      <c r="M83" s="18">
        <f>(M82/M81)*100</f>
        <v>72.39582772302113</v>
      </c>
      <c r="N83" s="18"/>
      <c r="O83" s="18">
        <f>(O82/O81)*100</f>
        <v>91.65967521207405</v>
      </c>
      <c r="P83" s="18">
        <f>(P82/P81)*100</f>
        <v>11.755760050106517</v>
      </c>
      <c r="Q83" s="18">
        <f>(Q82/Q81)*100</f>
        <v>56.77614565072368</v>
      </c>
      <c r="R83" s="18"/>
      <c r="S83" s="18">
        <f>(S82/S81)*100</f>
        <v>53.385032168055716</v>
      </c>
      <c r="T83" s="18">
        <f>(T82/T81)*100</f>
        <v>89.30179569764948</v>
      </c>
      <c r="U83" s="18"/>
      <c r="V83" s="18"/>
      <c r="W83" s="1"/>
    </row>
    <row r="84" spans="1:23" ht="23.25">
      <c r="A84" s="2"/>
      <c r="B84" s="50"/>
      <c r="C84" s="50"/>
      <c r="D84" s="50"/>
      <c r="E84" s="50"/>
      <c r="F84" s="50"/>
      <c r="G84" s="50"/>
      <c r="H84" s="74"/>
      <c r="I84" s="75"/>
      <c r="J84" s="76"/>
      <c r="K84" s="67"/>
      <c r="L84" s="20"/>
      <c r="M84" s="67"/>
      <c r="N84" s="20"/>
      <c r="O84" s="20"/>
      <c r="P84" s="67"/>
      <c r="Q84" s="67"/>
      <c r="R84" s="67"/>
      <c r="S84" s="20"/>
      <c r="T84" s="20"/>
      <c r="U84" s="20"/>
      <c r="V84" s="20"/>
      <c r="W84" s="1"/>
    </row>
    <row r="85" spans="1:23" ht="23.25">
      <c r="A85" s="2"/>
      <c r="B85" s="50"/>
      <c r="C85" s="50"/>
      <c r="D85" s="50"/>
      <c r="E85" s="50"/>
      <c r="F85" s="59" t="s">
        <v>67</v>
      </c>
      <c r="G85" s="50"/>
      <c r="H85" s="74"/>
      <c r="I85" s="75" t="s">
        <v>68</v>
      </c>
      <c r="J85" s="76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>
      <c r="A86" s="2"/>
      <c r="B86" s="50"/>
      <c r="C86" s="50"/>
      <c r="D86" s="50"/>
      <c r="E86" s="50"/>
      <c r="F86" s="50"/>
      <c r="G86" s="50"/>
      <c r="H86" s="74"/>
      <c r="I86" s="75" t="s">
        <v>69</v>
      </c>
      <c r="J86" s="76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0"/>
      <c r="C87" s="50"/>
      <c r="D87" s="50"/>
      <c r="E87" s="50"/>
      <c r="F87" s="50"/>
      <c r="G87" s="50"/>
      <c r="H87" s="74"/>
      <c r="I87" s="75" t="s">
        <v>44</v>
      </c>
      <c r="J87" s="76"/>
      <c r="K87" s="67">
        <v>1041360.1</v>
      </c>
      <c r="L87" s="20">
        <v>60881.2</v>
      </c>
      <c r="M87" s="67">
        <v>697382.1</v>
      </c>
      <c r="N87" s="20"/>
      <c r="O87" s="20">
        <f>SUM(K87:N87)</f>
        <v>1799623.4</v>
      </c>
      <c r="P87" s="67">
        <v>347215.4</v>
      </c>
      <c r="Q87" s="67"/>
      <c r="R87" s="67"/>
      <c r="S87" s="20">
        <f>SUM(P87:Q87)</f>
        <v>347215.4</v>
      </c>
      <c r="T87" s="20">
        <f>SUM(S87,O87)</f>
        <v>2146838.8</v>
      </c>
      <c r="U87" s="20">
        <f>(O87/T87)*100</f>
        <v>83.82666644556639</v>
      </c>
      <c r="V87" s="20">
        <f>(S87/T87)*100</f>
        <v>16.17333355443362</v>
      </c>
      <c r="W87" s="1"/>
    </row>
    <row r="88" spans="1:23" ht="23.25">
      <c r="A88" s="2"/>
      <c r="B88" s="50"/>
      <c r="C88" s="50"/>
      <c r="D88" s="50"/>
      <c r="E88" s="50"/>
      <c r="F88" s="50"/>
      <c r="G88" s="50"/>
      <c r="H88" s="74"/>
      <c r="I88" s="75" t="s">
        <v>45</v>
      </c>
      <c r="J88" s="76"/>
      <c r="K88" s="67">
        <v>967274</v>
      </c>
      <c r="L88" s="20">
        <v>71333.7</v>
      </c>
      <c r="M88" s="67">
        <v>2289931</v>
      </c>
      <c r="N88" s="20"/>
      <c r="O88" s="20">
        <f>SUM(K88:N88)</f>
        <v>3328538.7</v>
      </c>
      <c r="P88" s="67">
        <v>369942</v>
      </c>
      <c r="Q88" s="67"/>
      <c r="R88" s="67"/>
      <c r="S88" s="20">
        <f>SUM(P88:Q88)</f>
        <v>369942</v>
      </c>
      <c r="T88" s="20">
        <f>SUM(S88,O88)</f>
        <v>3698480.7</v>
      </c>
      <c r="U88" s="20">
        <f>(O88/T88)*100</f>
        <v>89.99746030849911</v>
      </c>
      <c r="V88" s="20">
        <f>(S88/T88)*100</f>
        <v>10.00253969150089</v>
      </c>
      <c r="W88" s="1"/>
    </row>
    <row r="89" spans="1:23" ht="23.25">
      <c r="A89" s="2"/>
      <c r="B89" s="50"/>
      <c r="C89" s="50"/>
      <c r="D89" s="50"/>
      <c r="E89" s="50"/>
      <c r="F89" s="50"/>
      <c r="G89" s="50"/>
      <c r="H89" s="74"/>
      <c r="I89" s="75" t="s">
        <v>46</v>
      </c>
      <c r="J89" s="76"/>
      <c r="K89" s="67">
        <f>(K88/K87)*100</f>
        <v>92.88564061557572</v>
      </c>
      <c r="L89" s="20">
        <f>(L88/L87)*100</f>
        <v>117.16868261466593</v>
      </c>
      <c r="M89" s="67">
        <f>(M88/M87)*100</f>
        <v>328.36102331849355</v>
      </c>
      <c r="N89" s="20"/>
      <c r="O89" s="20">
        <f>(O88/O87)*100</f>
        <v>184.9575138887392</v>
      </c>
      <c r="P89" s="67">
        <f>(P88/P87)*100</f>
        <v>106.545389403811</v>
      </c>
      <c r="Q89" s="67"/>
      <c r="R89" s="67"/>
      <c r="S89" s="20">
        <f>(S88/S87)*100</f>
        <v>106.545389403811</v>
      </c>
      <c r="T89" s="20">
        <f>(T88/T87)*100</f>
        <v>172.27565944867405</v>
      </c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80"/>
      <c r="I90" s="81"/>
      <c r="J90" s="82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2000-05-30T22:57:10Z</cp:lastPrinted>
  <dcterms:created xsi:type="dcterms:W3CDTF">1998-09-17T22:24:54Z</dcterms:created>
  <dcterms:modified xsi:type="dcterms:W3CDTF">2000-06-07T00:33:35Z</dcterms:modified>
  <cp:category/>
  <cp:version/>
  <cp:contentType/>
  <cp:contentStatus/>
</cp:coreProperties>
</file>