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'Hoja1'!$A$1:$U$90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47" authorId="0">
      <text>
        <r>
          <rPr>
            <sz val="8"/>
            <rFont val="Tahoma"/>
            <family val="0"/>
          </rPr>
          <t>12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<sst xmlns="http://schemas.openxmlformats.org/spreadsheetml/2006/main" count="154" uniqueCount="61">
  <si>
    <t>CUENTA DE LA HACIENDA PÚBLICA FEDERAL DE 2001</t>
  </si>
  <si>
    <t>EGRESOS DE FLUJO DE EFECTIVO</t>
  </si>
  <si>
    <t>ENTIDADES DE CONTROL PRESUPUESTARIO INDIRECTO</t>
  </si>
  <si>
    <t>(Miles de Pesos con un Decimal)</t>
  </si>
  <si>
    <t>C2IF210F</t>
  </si>
  <si>
    <t>GASTO CORRIENTE DE OPERACIÓN</t>
  </si>
  <si>
    <t>INVERSIÓN FÍSICA</t>
  </si>
  <si>
    <t>INVERSIÓN FINANCIERA</t>
  </si>
  <si>
    <t>OPERACIONES  AJENAS</t>
  </si>
  <si>
    <t>Intereses Comi -</t>
  </si>
  <si>
    <t>Bienes</t>
  </si>
  <si>
    <t>Enteros</t>
  </si>
  <si>
    <t>Suma Total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</si>
  <si>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</si>
  <si>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</si>
  <si>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</si>
  <si>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</si>
  <si>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</si>
  <si>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</si>
  <si>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</si>
  <si>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Inversión</t>
  </si>
  <si>
    <t>Por Cuenta</t>
  </si>
  <si>
    <t>Erogaciones</t>
  </si>
  <si>
    <t>Disponibilidad</t>
  </si>
  <si>
    <t>a</t>
  </si>
  <si>
    <t>Personales</t>
  </si>
  <si>
    <t>Suministros</t>
  </si>
  <si>
    <t>Generales</t>
  </si>
  <si>
    <t>de la Deuda</t>
  </si>
  <si>
    <t>Inmuebles</t>
  </si>
  <si>
    <t>Pública</t>
  </si>
  <si>
    <t>Financiera</t>
  </si>
  <si>
    <t>de Terceros</t>
  </si>
  <si>
    <t>Recuperables</t>
  </si>
  <si>
    <t>Final</t>
  </si>
  <si>
    <t>Tesofe</t>
  </si>
  <si>
    <t>HOJA      DE      .</t>
  </si>
  <si>
    <t>*</t>
  </si>
  <si>
    <t>Comisión Nacional de las Zonas Áridas</t>
  </si>
  <si>
    <t>Recursos Propios</t>
  </si>
  <si>
    <t>Con Subsidios y Transferencias</t>
  </si>
  <si>
    <t>Comisión para la Regularización de la</t>
  </si>
  <si>
    <t>Tenencia de la Tierra</t>
  </si>
  <si>
    <t>Con subsidios y Transferencias</t>
  </si>
  <si>
    <t>Diconsa, S.A. de C.V.</t>
  </si>
  <si>
    <t>Fondo Nacional Para el Fomento de las</t>
  </si>
  <si>
    <t>Artesanías</t>
  </si>
  <si>
    <t>Instituto Nacional Indigenista</t>
  </si>
  <si>
    <t>Liconsa, S.A. de C.V.</t>
  </si>
  <si>
    <t>SOCIAL</t>
  </si>
  <si>
    <t>Con Subsiidios y Transferencias</t>
  </si>
  <si>
    <t xml:space="preserve">     Proyectos Regionales en apoyo a Campesinos y Grupos Artesanos (PIME).</t>
  </si>
  <si>
    <r>
      <t>6</t>
    </r>
    <r>
      <rPr>
        <sz val="18"/>
        <rFont val="Arial"/>
        <family val="2"/>
      </rPr>
      <t>/  Incluye pago de pasivos del ejercicio 2000 por 2 615.3 miles de pesos.</t>
    </r>
  </si>
  <si>
    <r>
      <t>5</t>
    </r>
    <r>
      <rPr>
        <sz val="18"/>
        <rFont val="Arial"/>
        <family val="2"/>
      </rPr>
      <t>/  Incluye pago de pasivos del ejercicio 2000 por 1 756.9 miles de pesos.</t>
    </r>
  </si>
  <si>
    <r>
      <t>3</t>
    </r>
    <r>
      <rPr>
        <sz val="18"/>
        <rFont val="Arial"/>
        <family val="2"/>
      </rPr>
      <t>/ El gasto registrado en erogaciones recuperables por 3,297.7 miles de pesos, se destinó a la adquisición de artesanías de los    Programas de Adquisición de Artesanías a Artesanos de Escasos Recursos (SDS) y al de Investigación y Desarrollo de</t>
    </r>
  </si>
  <si>
    <r>
      <t>2</t>
    </r>
    <r>
      <rPr>
        <sz val="18"/>
        <rFont val="Arial"/>
        <family val="2"/>
      </rPr>
      <t>/  Se Entero a la TESOFE con Aviso de Reintegro No. 102.50/049/2001.</t>
    </r>
  </si>
  <si>
    <r>
      <t>1</t>
    </r>
    <r>
      <rPr>
        <sz val="18"/>
        <rFont val="Arial"/>
        <family val="2"/>
      </rPr>
      <t>/ Esta disponibildad difiere de la bancaria en  598.6 miles de pesos, los cuales  se refieren a  operaciones en tránsito.</t>
    </r>
  </si>
  <si>
    <t xml:space="preserve">    pesos de los programas SDS y PIME, así como el entero a la TESOFE por 83.5 miles de pesos, el cual no se realizó dentro del plazo establecido.</t>
  </si>
  <si>
    <r>
      <t>4</t>
    </r>
    <r>
      <rPr>
        <sz val="18"/>
        <color indexed="8"/>
        <rFont val="Arial"/>
        <family val="2"/>
      </rPr>
      <t xml:space="preserve">/ A la disponibilidad final observada por 2 691.7 miles de pesos deberá sumarse las cuentas por cobrar de 500.4 miles de pesos, con lo cual se podrán liquidar el pasivo circulante por    2 122.1 miles de pesos de gasto corriente y de  inversión; 986.5 miles de </t>
    </r>
  </si>
  <si>
    <t xml:space="preserve">SECRETARÍA DE DESARROLLO </t>
  </si>
  <si>
    <t>HOJA   2   DE   2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</si>
</sst>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49" fontId="0" fillId="0" borderId="0" xfId="0" applyNumberFormat="1" applyFont="1" applyFill="1" applyBorder="1" applyAlignment="1" quotePrefix="1">
      <alignment vertical="center"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172" fontId="1" fillId="0" borderId="20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23</xdr:row>
      <xdr:rowOff>76200</xdr:rowOff>
    </xdr:from>
    <xdr:to>
      <xdr:col>17</xdr:col>
      <xdr:colOff>647700</xdr:colOff>
      <xdr:row>24</xdr:row>
      <xdr:rowOff>200025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8308300" y="6867525"/>
          <a:ext cx="5143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18</xdr:col>
      <xdr:colOff>114300</xdr:colOff>
      <xdr:row>28</xdr:row>
      <xdr:rowOff>114300</xdr:rowOff>
    </xdr:from>
    <xdr:to>
      <xdr:col>18</xdr:col>
      <xdr:colOff>800100</xdr:colOff>
      <xdr:row>29</xdr:row>
      <xdr:rowOff>133350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0232350" y="8382000"/>
          <a:ext cx="685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17</xdr:col>
      <xdr:colOff>152400</xdr:colOff>
      <xdr:row>34</xdr:row>
      <xdr:rowOff>19050</xdr:rowOff>
    </xdr:from>
    <xdr:to>
      <xdr:col>17</xdr:col>
      <xdr:colOff>723900</xdr:colOff>
      <xdr:row>35</xdr:row>
      <xdr:rowOff>152400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8327350" y="10058400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4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10</xdr:col>
      <xdr:colOff>123825</xdr:colOff>
      <xdr:row>57</xdr:row>
      <xdr:rowOff>123825</xdr:rowOff>
    </xdr:from>
    <xdr:to>
      <xdr:col>10</xdr:col>
      <xdr:colOff>828675</xdr:colOff>
      <xdr:row>59</xdr:row>
      <xdr:rowOff>28575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4697075" y="16954500"/>
          <a:ext cx="7048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5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11</xdr:col>
      <xdr:colOff>152400</xdr:colOff>
      <xdr:row>57</xdr:row>
      <xdr:rowOff>171450</xdr:rowOff>
    </xdr:from>
    <xdr:to>
      <xdr:col>11</xdr:col>
      <xdr:colOff>981075</xdr:colOff>
      <xdr:row>58</xdr:row>
      <xdr:rowOff>266700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6668750" y="17002125"/>
          <a:ext cx="828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6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oneCellAnchor>
    <xdr:from>
      <xdr:col>17</xdr:col>
      <xdr:colOff>323850</xdr:colOff>
      <xdr:row>34</xdr:row>
      <xdr:rowOff>133350</xdr:rowOff>
    </xdr:from>
    <xdr:ext cx="38100" cy="723900"/>
    <xdr:sp>
      <xdr:nvSpPr>
        <xdr:cNvPr id="6" name="TextBox 13"/>
        <xdr:cNvSpPr txBox="1">
          <a:spLocks noChangeArrowheads="1"/>
        </xdr:cNvSpPr>
      </xdr:nvSpPr>
      <xdr:spPr>
        <a:xfrm>
          <a:off x="28498800" y="10172700"/>
          <a:ext cx="38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152400</xdr:colOff>
      <xdr:row>34</xdr:row>
      <xdr:rowOff>19050</xdr:rowOff>
    </xdr:from>
    <xdr:to>
      <xdr:col>16</xdr:col>
      <xdr:colOff>723900</xdr:colOff>
      <xdr:row>35</xdr:row>
      <xdr:rowOff>152400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26384250" y="10058400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3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6553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9"/>
      <c r="I7" s="9"/>
      <c r="J7" s="9"/>
      <c r="K7" s="8" t="s">
        <v>6</v>
      </c>
      <c r="L7" s="9"/>
      <c r="M7" s="9"/>
      <c r="N7" s="8" t="s">
        <v>7</v>
      </c>
      <c r="O7" s="10"/>
      <c r="P7" s="9" t="s">
        <v>8</v>
      </c>
      <c r="Q7" s="9"/>
      <c r="R7" s="11"/>
      <c r="S7" s="12"/>
      <c r="T7" s="13"/>
      <c r="U7" s="1"/>
    </row>
    <row r="8" spans="1:21" ht="23.25">
      <c r="A8" s="1"/>
      <c r="B8" s="14"/>
      <c r="C8" s="1"/>
      <c r="D8" s="1"/>
      <c r="E8" s="1"/>
      <c r="F8" s="15"/>
      <c r="G8" s="11"/>
      <c r="H8" s="16"/>
      <c r="I8" s="17"/>
      <c r="J8" s="12" t="s">
        <v>9</v>
      </c>
      <c r="K8" s="18" t="s">
        <v>10</v>
      </c>
      <c r="L8" s="13"/>
      <c r="M8" s="16"/>
      <c r="N8" s="19"/>
      <c r="O8" s="11"/>
      <c r="P8" s="12"/>
      <c r="Q8" s="19"/>
      <c r="R8" s="20"/>
      <c r="S8" s="21" t="s">
        <v>11</v>
      </c>
      <c r="T8" s="22" t="s">
        <v>12</v>
      </c>
      <c r="U8" s="1"/>
    </row>
    <row r="9" spans="1:21" ht="23.25">
      <c r="A9" s="1"/>
      <c r="B9" s="14"/>
      <c r="C9" s="1"/>
      <c r="D9" s="2" t="s">
        <v>13</v>
      </c>
      <c r="E9" s="1"/>
      <c r="F9" s="23" t="s">
        <v>14</v>
      </c>
      <c r="G9" s="22" t="s">
        <v>15</v>
      </c>
      <c r="H9" s="24" t="s">
        <v>14</v>
      </c>
      <c r="I9" s="25" t="s">
        <v>16</v>
      </c>
      <c r="J9" s="26" t="s">
        <v>17</v>
      </c>
      <c r="K9" s="27" t="s">
        <v>18</v>
      </c>
      <c r="L9" s="28" t="s">
        <v>19</v>
      </c>
      <c r="M9" s="3" t="s">
        <v>16</v>
      </c>
      <c r="N9" s="29" t="s">
        <v>20</v>
      </c>
      <c r="O9" s="22" t="s">
        <v>16</v>
      </c>
      <c r="P9" s="3" t="s">
        <v>21</v>
      </c>
      <c r="Q9" s="27" t="s">
        <v>22</v>
      </c>
      <c r="R9" s="22" t="s">
        <v>23</v>
      </c>
      <c r="S9" s="3" t="s">
        <v>24</v>
      </c>
      <c r="T9" s="22"/>
      <c r="U9" s="1"/>
    </row>
    <row r="10" spans="1:21" ht="23.25">
      <c r="A10" s="1"/>
      <c r="B10" s="30"/>
      <c r="C10" s="31"/>
      <c r="D10" s="31"/>
      <c r="E10" s="31"/>
      <c r="F10" s="32" t="s">
        <v>25</v>
      </c>
      <c r="G10" s="33" t="s">
        <v>26</v>
      </c>
      <c r="H10" s="34" t="s">
        <v>27</v>
      </c>
      <c r="I10" s="35" t="s">
        <v>22</v>
      </c>
      <c r="J10" s="36" t="s">
        <v>28</v>
      </c>
      <c r="K10" s="37" t="s">
        <v>29</v>
      </c>
      <c r="L10" s="33" t="s">
        <v>30</v>
      </c>
      <c r="M10" s="34" t="s">
        <v>22</v>
      </c>
      <c r="N10" s="38" t="s">
        <v>31</v>
      </c>
      <c r="O10" s="39" t="s">
        <v>22</v>
      </c>
      <c r="P10" s="40" t="s">
        <v>32</v>
      </c>
      <c r="Q10" s="38" t="s">
        <v>33</v>
      </c>
      <c r="R10" s="41" t="s">
        <v>34</v>
      </c>
      <c r="S10" s="42" t="s">
        <v>35</v>
      </c>
      <c r="T10" s="39"/>
      <c r="U10" s="1"/>
    </row>
    <row r="11" spans="1:21" ht="23.25">
      <c r="A11" s="1"/>
      <c r="B11" s="43"/>
      <c r="C11" s="44"/>
      <c r="D11" s="44"/>
      <c r="E11" s="44"/>
      <c r="F11" s="45"/>
      <c r="G11" s="46"/>
      <c r="H11" s="47"/>
      <c r="I11" s="46"/>
      <c r="J11" s="47"/>
      <c r="K11" s="45"/>
      <c r="L11" s="46"/>
      <c r="M11" s="47"/>
      <c r="N11" s="45"/>
      <c r="O11" s="46"/>
      <c r="P11" s="47"/>
      <c r="Q11" s="45"/>
      <c r="R11" s="46"/>
      <c r="S11" s="47"/>
      <c r="T11" s="46"/>
      <c r="U11" s="1"/>
    </row>
    <row r="12" spans="1:21" ht="23.25">
      <c r="A12" s="1"/>
      <c r="B12" s="43"/>
      <c r="C12" s="60" t="s">
        <v>59</v>
      </c>
      <c r="D12" s="44"/>
      <c r="E12" s="44"/>
      <c r="F12" s="70">
        <f aca="true" t="shared" si="0" ref="F12:T12">+F18+F24+F29+F35+F53+F58</f>
        <v>2342646.221</v>
      </c>
      <c r="G12" s="70">
        <f t="shared" si="0"/>
        <v>7533556.517</v>
      </c>
      <c r="H12" s="70">
        <f t="shared" si="0"/>
        <v>2590538</v>
      </c>
      <c r="I12" s="70">
        <f t="shared" si="0"/>
        <v>391869.831</v>
      </c>
      <c r="J12" s="70">
        <f t="shared" si="0"/>
        <v>0</v>
      </c>
      <c r="K12" s="70">
        <f t="shared" si="0"/>
        <v>200880.68399999998</v>
      </c>
      <c r="L12" s="70">
        <f t="shared" si="0"/>
        <v>617098.1</v>
      </c>
      <c r="M12" s="70">
        <f t="shared" si="0"/>
        <v>108034.6</v>
      </c>
      <c r="N12" s="45">
        <f t="shared" si="0"/>
        <v>0</v>
      </c>
      <c r="O12" s="45">
        <f t="shared" si="0"/>
        <v>0</v>
      </c>
      <c r="P12" s="70">
        <f t="shared" si="0"/>
        <v>24219.800000000003</v>
      </c>
      <c r="Q12" s="70">
        <f t="shared" si="0"/>
        <v>127832.2</v>
      </c>
      <c r="R12" s="70">
        <f t="shared" si="0"/>
        <v>1418189.8</v>
      </c>
      <c r="S12" s="70">
        <f t="shared" si="0"/>
        <v>87368.49999999991</v>
      </c>
      <c r="T12" s="71">
        <f t="shared" si="0"/>
        <v>15442234.200000001</v>
      </c>
      <c r="U12" s="49"/>
    </row>
    <row r="13" spans="1:21" ht="23.25">
      <c r="A13" s="1"/>
      <c r="B13" s="43"/>
      <c r="C13" s="69" t="s">
        <v>49</v>
      </c>
      <c r="D13" s="44"/>
      <c r="E13" s="44"/>
      <c r="F13" s="45"/>
      <c r="G13" s="46"/>
      <c r="H13" s="47"/>
      <c r="I13" s="46"/>
      <c r="J13" s="47"/>
      <c r="K13" s="45"/>
      <c r="L13" s="46"/>
      <c r="M13" s="47"/>
      <c r="N13" s="45"/>
      <c r="O13" s="46"/>
      <c r="P13" s="47"/>
      <c r="Q13" s="45"/>
      <c r="R13" s="46"/>
      <c r="S13" s="47"/>
      <c r="T13" s="46"/>
      <c r="U13" s="1"/>
    </row>
    <row r="14" spans="1:21" ht="23.25">
      <c r="A14" s="1"/>
      <c r="B14" s="43"/>
      <c r="D14" s="44"/>
      <c r="E14" s="44"/>
      <c r="F14" s="45">
        <f>SUM(F19+F25+F30+F36+F59)</f>
        <v>0</v>
      </c>
      <c r="G14" s="46"/>
      <c r="H14" s="47"/>
      <c r="I14" s="46"/>
      <c r="J14" s="47"/>
      <c r="K14" s="45"/>
      <c r="L14" s="46"/>
      <c r="M14" s="47"/>
      <c r="N14" s="45"/>
      <c r="O14" s="46"/>
      <c r="P14" s="47"/>
      <c r="Q14" s="45"/>
      <c r="R14" s="46"/>
      <c r="S14" s="47"/>
      <c r="T14" s="46"/>
      <c r="U14" s="1"/>
    </row>
    <row r="15" spans="1:256" s="75" customFormat="1" ht="23.25">
      <c r="A15" s="1"/>
      <c r="B15" s="43"/>
      <c r="C15" s="44"/>
      <c r="D15" s="69" t="s">
        <v>39</v>
      </c>
      <c r="E15" s="69"/>
      <c r="F15" s="70">
        <f>SUM(F20+F26+F31+F37+F60)</f>
        <v>1983245.0210000002</v>
      </c>
      <c r="G15" s="70">
        <f>SUM(G26+G31+G37+G60)</f>
        <v>7004804.017000001</v>
      </c>
      <c r="H15" s="70">
        <f>SUM(H20+H26+H31+H37+H55+H60)</f>
        <v>1151589.1</v>
      </c>
      <c r="I15" s="70">
        <f>SUM(I20+I26)</f>
        <v>64506.331</v>
      </c>
      <c r="J15" s="70">
        <f aca="true" t="shared" si="1" ref="J15:Q15">SUM(J20+J26+J31+J37+J60)</f>
        <v>0</v>
      </c>
      <c r="K15" s="70">
        <f t="shared" si="1"/>
        <v>33542.184</v>
      </c>
      <c r="L15" s="70">
        <f t="shared" si="1"/>
        <v>10481.4</v>
      </c>
      <c r="M15" s="70">
        <f t="shared" si="1"/>
        <v>0</v>
      </c>
      <c r="N15" s="70">
        <f t="shared" si="1"/>
        <v>0</v>
      </c>
      <c r="O15" s="70">
        <f t="shared" si="1"/>
        <v>0</v>
      </c>
      <c r="P15" s="70">
        <f t="shared" si="1"/>
        <v>24219.800000000003</v>
      </c>
      <c r="Q15" s="70">
        <f t="shared" si="1"/>
        <v>127832.2</v>
      </c>
      <c r="R15" s="70">
        <f>SUM(R20+R26+R31+R37+R55+R60)</f>
        <v>1413532.7</v>
      </c>
      <c r="S15" s="70">
        <f>SUM(S20+S26+S31+S37+S60)</f>
        <v>692.4</v>
      </c>
      <c r="T15" s="70">
        <f>SUM(T20+T26+T31+T37+T55+T60)</f>
        <v>11814445.100000001</v>
      </c>
      <c r="U15" s="70">
        <f>SUM(U20+U26+U31+U37+U60)</f>
        <v>0</v>
      </c>
      <c r="V15" s="70">
        <f aca="true" t="shared" si="2" ref="V15:BR15">SUM(V20+V26+V31+V37+V60)</f>
        <v>0</v>
      </c>
      <c r="W15" s="70">
        <f t="shared" si="2"/>
        <v>0</v>
      </c>
      <c r="X15" s="70">
        <f t="shared" si="2"/>
        <v>0</v>
      </c>
      <c r="Y15" s="70">
        <f t="shared" si="2"/>
        <v>0</v>
      </c>
      <c r="Z15" s="70">
        <f t="shared" si="2"/>
        <v>0</v>
      </c>
      <c r="AA15" s="70">
        <f t="shared" si="2"/>
        <v>0</v>
      </c>
      <c r="AB15" s="70">
        <f t="shared" si="2"/>
        <v>0</v>
      </c>
      <c r="AC15" s="70">
        <f t="shared" si="2"/>
        <v>0</v>
      </c>
      <c r="AD15" s="70">
        <f t="shared" si="2"/>
        <v>0</v>
      </c>
      <c r="AE15" s="70">
        <f t="shared" si="2"/>
        <v>0</v>
      </c>
      <c r="AF15" s="70">
        <f t="shared" si="2"/>
        <v>0</v>
      </c>
      <c r="AG15" s="70">
        <f t="shared" si="2"/>
        <v>0</v>
      </c>
      <c r="AH15" s="70">
        <f t="shared" si="2"/>
        <v>0</v>
      </c>
      <c r="AI15" s="70">
        <f t="shared" si="2"/>
        <v>0</v>
      </c>
      <c r="AJ15" s="70">
        <f t="shared" si="2"/>
        <v>0</v>
      </c>
      <c r="AK15" s="70">
        <f t="shared" si="2"/>
        <v>0</v>
      </c>
      <c r="AL15" s="70">
        <f t="shared" si="2"/>
        <v>0</v>
      </c>
      <c r="AM15" s="70">
        <f t="shared" si="2"/>
        <v>0</v>
      </c>
      <c r="AN15" s="70">
        <f t="shared" si="2"/>
        <v>0</v>
      </c>
      <c r="AO15" s="70">
        <f t="shared" si="2"/>
        <v>0</v>
      </c>
      <c r="AP15" s="70">
        <f t="shared" si="2"/>
        <v>0</v>
      </c>
      <c r="AQ15" s="70">
        <f t="shared" si="2"/>
        <v>0</v>
      </c>
      <c r="AR15" s="70">
        <f t="shared" si="2"/>
        <v>0</v>
      </c>
      <c r="AS15" s="70">
        <f t="shared" si="2"/>
        <v>0</v>
      </c>
      <c r="AT15" s="70">
        <f t="shared" si="2"/>
        <v>0</v>
      </c>
      <c r="AU15" s="70">
        <f t="shared" si="2"/>
        <v>0</v>
      </c>
      <c r="AV15" s="70">
        <f t="shared" si="2"/>
        <v>0</v>
      </c>
      <c r="AW15" s="70">
        <f t="shared" si="2"/>
        <v>0</v>
      </c>
      <c r="AX15" s="70">
        <f t="shared" si="2"/>
        <v>0</v>
      </c>
      <c r="AY15" s="70">
        <f t="shared" si="2"/>
        <v>0</v>
      </c>
      <c r="AZ15" s="70">
        <f t="shared" si="2"/>
        <v>0</v>
      </c>
      <c r="BA15" s="70">
        <f t="shared" si="2"/>
        <v>0</v>
      </c>
      <c r="BB15" s="70">
        <f t="shared" si="2"/>
        <v>0</v>
      </c>
      <c r="BC15" s="70">
        <f t="shared" si="2"/>
        <v>0</v>
      </c>
      <c r="BD15" s="70">
        <f t="shared" si="2"/>
        <v>0</v>
      </c>
      <c r="BE15" s="70">
        <f t="shared" si="2"/>
        <v>0</v>
      </c>
      <c r="BF15" s="70">
        <f t="shared" si="2"/>
        <v>0</v>
      </c>
      <c r="BG15" s="70">
        <f t="shared" si="2"/>
        <v>0</v>
      </c>
      <c r="BH15" s="70">
        <f t="shared" si="2"/>
        <v>0</v>
      </c>
      <c r="BI15" s="70">
        <f t="shared" si="2"/>
        <v>0</v>
      </c>
      <c r="BJ15" s="70">
        <f t="shared" si="2"/>
        <v>0</v>
      </c>
      <c r="BK15" s="70">
        <f t="shared" si="2"/>
        <v>0</v>
      </c>
      <c r="BL15" s="70">
        <f t="shared" si="2"/>
        <v>0</v>
      </c>
      <c r="BM15" s="70">
        <f t="shared" si="2"/>
        <v>0</v>
      </c>
      <c r="BN15" s="70">
        <f t="shared" si="2"/>
        <v>0</v>
      </c>
      <c r="BO15" s="70">
        <f t="shared" si="2"/>
        <v>0</v>
      </c>
      <c r="BP15" s="70">
        <f t="shared" si="2"/>
        <v>0</v>
      </c>
      <c r="BQ15" s="70">
        <f t="shared" si="2"/>
        <v>0</v>
      </c>
      <c r="BR15" s="70">
        <f t="shared" si="2"/>
        <v>0</v>
      </c>
      <c r="BS15" s="70">
        <f aca="true" t="shared" si="3" ref="BS15:ED15">SUM(BS20+BS26+BS31+BS37+BS60)</f>
        <v>0</v>
      </c>
      <c r="BT15" s="70">
        <f t="shared" si="3"/>
        <v>0</v>
      </c>
      <c r="BU15" s="70">
        <f t="shared" si="3"/>
        <v>0</v>
      </c>
      <c r="BV15" s="70">
        <f t="shared" si="3"/>
        <v>0</v>
      </c>
      <c r="BW15" s="70">
        <f t="shared" si="3"/>
        <v>0</v>
      </c>
      <c r="BX15" s="70">
        <f t="shared" si="3"/>
        <v>0</v>
      </c>
      <c r="BY15" s="70">
        <f t="shared" si="3"/>
        <v>0</v>
      </c>
      <c r="BZ15" s="70">
        <f t="shared" si="3"/>
        <v>0</v>
      </c>
      <c r="CA15" s="70">
        <f t="shared" si="3"/>
        <v>0</v>
      </c>
      <c r="CB15" s="70">
        <f t="shared" si="3"/>
        <v>0</v>
      </c>
      <c r="CC15" s="70">
        <f t="shared" si="3"/>
        <v>0</v>
      </c>
      <c r="CD15" s="70">
        <f t="shared" si="3"/>
        <v>0</v>
      </c>
      <c r="CE15" s="70">
        <f t="shared" si="3"/>
        <v>0</v>
      </c>
      <c r="CF15" s="70">
        <f t="shared" si="3"/>
        <v>0</v>
      </c>
      <c r="CG15" s="70">
        <f t="shared" si="3"/>
        <v>0</v>
      </c>
      <c r="CH15" s="70">
        <f t="shared" si="3"/>
        <v>0</v>
      </c>
      <c r="CI15" s="70">
        <f t="shared" si="3"/>
        <v>0</v>
      </c>
      <c r="CJ15" s="70">
        <f t="shared" si="3"/>
        <v>0</v>
      </c>
      <c r="CK15" s="70">
        <f t="shared" si="3"/>
        <v>0</v>
      </c>
      <c r="CL15" s="70">
        <f t="shared" si="3"/>
        <v>0</v>
      </c>
      <c r="CM15" s="70">
        <f t="shared" si="3"/>
        <v>0</v>
      </c>
      <c r="CN15" s="70">
        <f t="shared" si="3"/>
        <v>0</v>
      </c>
      <c r="CO15" s="70">
        <f t="shared" si="3"/>
        <v>0</v>
      </c>
      <c r="CP15" s="70">
        <f t="shared" si="3"/>
        <v>0</v>
      </c>
      <c r="CQ15" s="70">
        <f t="shared" si="3"/>
        <v>0</v>
      </c>
      <c r="CR15" s="70">
        <f t="shared" si="3"/>
        <v>0</v>
      </c>
      <c r="CS15" s="70">
        <f t="shared" si="3"/>
        <v>0</v>
      </c>
      <c r="CT15" s="70">
        <f t="shared" si="3"/>
        <v>0</v>
      </c>
      <c r="CU15" s="70">
        <f t="shared" si="3"/>
        <v>0</v>
      </c>
      <c r="CV15" s="70">
        <f t="shared" si="3"/>
        <v>0</v>
      </c>
      <c r="CW15" s="70">
        <f t="shared" si="3"/>
        <v>0</v>
      </c>
      <c r="CX15" s="70">
        <f t="shared" si="3"/>
        <v>0</v>
      </c>
      <c r="CY15" s="70">
        <f t="shared" si="3"/>
        <v>0</v>
      </c>
      <c r="CZ15" s="70">
        <f t="shared" si="3"/>
        <v>0</v>
      </c>
      <c r="DA15" s="70">
        <f t="shared" si="3"/>
        <v>0</v>
      </c>
      <c r="DB15" s="70">
        <f t="shared" si="3"/>
        <v>0</v>
      </c>
      <c r="DC15" s="70">
        <f t="shared" si="3"/>
        <v>0</v>
      </c>
      <c r="DD15" s="70">
        <f t="shared" si="3"/>
        <v>0</v>
      </c>
      <c r="DE15" s="70">
        <f t="shared" si="3"/>
        <v>0</v>
      </c>
      <c r="DF15" s="70">
        <f t="shared" si="3"/>
        <v>0</v>
      </c>
      <c r="DG15" s="70">
        <f t="shared" si="3"/>
        <v>0</v>
      </c>
      <c r="DH15" s="70">
        <f t="shared" si="3"/>
        <v>0</v>
      </c>
      <c r="DI15" s="70">
        <f t="shared" si="3"/>
        <v>0</v>
      </c>
      <c r="DJ15" s="70">
        <f t="shared" si="3"/>
        <v>0</v>
      </c>
      <c r="DK15" s="70">
        <f t="shared" si="3"/>
        <v>0</v>
      </c>
      <c r="DL15" s="70">
        <f t="shared" si="3"/>
        <v>0</v>
      </c>
      <c r="DM15" s="70">
        <f t="shared" si="3"/>
        <v>0</v>
      </c>
      <c r="DN15" s="70">
        <f t="shared" si="3"/>
        <v>0</v>
      </c>
      <c r="DO15" s="70">
        <f t="shared" si="3"/>
        <v>0</v>
      </c>
      <c r="DP15" s="70">
        <f t="shared" si="3"/>
        <v>0</v>
      </c>
      <c r="DQ15" s="70">
        <f t="shared" si="3"/>
        <v>0</v>
      </c>
      <c r="DR15" s="70">
        <f t="shared" si="3"/>
        <v>0</v>
      </c>
      <c r="DS15" s="70">
        <f t="shared" si="3"/>
        <v>0</v>
      </c>
      <c r="DT15" s="70">
        <f t="shared" si="3"/>
        <v>0</v>
      </c>
      <c r="DU15" s="70">
        <f t="shared" si="3"/>
        <v>0</v>
      </c>
      <c r="DV15" s="70">
        <f t="shared" si="3"/>
        <v>0</v>
      </c>
      <c r="DW15" s="70">
        <f t="shared" si="3"/>
        <v>0</v>
      </c>
      <c r="DX15" s="70">
        <f t="shared" si="3"/>
        <v>0</v>
      </c>
      <c r="DY15" s="70">
        <f t="shared" si="3"/>
        <v>0</v>
      </c>
      <c r="DZ15" s="70">
        <f t="shared" si="3"/>
        <v>0</v>
      </c>
      <c r="EA15" s="70">
        <f t="shared" si="3"/>
        <v>0</v>
      </c>
      <c r="EB15" s="70">
        <f t="shared" si="3"/>
        <v>0</v>
      </c>
      <c r="EC15" s="70">
        <f t="shared" si="3"/>
        <v>0</v>
      </c>
      <c r="ED15" s="70">
        <f t="shared" si="3"/>
        <v>0</v>
      </c>
      <c r="EE15" s="70">
        <f aca="true" t="shared" si="4" ref="EE15:GP15">SUM(EE20+EE26+EE31+EE37+EE60)</f>
        <v>0</v>
      </c>
      <c r="EF15" s="70">
        <f t="shared" si="4"/>
        <v>0</v>
      </c>
      <c r="EG15" s="70">
        <f t="shared" si="4"/>
        <v>0</v>
      </c>
      <c r="EH15" s="70">
        <f t="shared" si="4"/>
        <v>0</v>
      </c>
      <c r="EI15" s="70">
        <f t="shared" si="4"/>
        <v>0</v>
      </c>
      <c r="EJ15" s="70">
        <f t="shared" si="4"/>
        <v>0</v>
      </c>
      <c r="EK15" s="70">
        <f t="shared" si="4"/>
        <v>0</v>
      </c>
      <c r="EL15" s="70">
        <f t="shared" si="4"/>
        <v>0</v>
      </c>
      <c r="EM15" s="70">
        <f t="shared" si="4"/>
        <v>0</v>
      </c>
      <c r="EN15" s="70">
        <f t="shared" si="4"/>
        <v>0</v>
      </c>
      <c r="EO15" s="70">
        <f t="shared" si="4"/>
        <v>0</v>
      </c>
      <c r="EP15" s="70">
        <f t="shared" si="4"/>
        <v>0</v>
      </c>
      <c r="EQ15" s="70">
        <f t="shared" si="4"/>
        <v>0</v>
      </c>
      <c r="ER15" s="70">
        <f t="shared" si="4"/>
        <v>0</v>
      </c>
      <c r="ES15" s="70">
        <f t="shared" si="4"/>
        <v>0</v>
      </c>
      <c r="ET15" s="70">
        <f t="shared" si="4"/>
        <v>0</v>
      </c>
      <c r="EU15" s="70">
        <f t="shared" si="4"/>
        <v>0</v>
      </c>
      <c r="EV15" s="70">
        <f t="shared" si="4"/>
        <v>0</v>
      </c>
      <c r="EW15" s="70">
        <f t="shared" si="4"/>
        <v>0</v>
      </c>
      <c r="EX15" s="70">
        <f t="shared" si="4"/>
        <v>0</v>
      </c>
      <c r="EY15" s="70">
        <f t="shared" si="4"/>
        <v>0</v>
      </c>
      <c r="EZ15" s="70">
        <f t="shared" si="4"/>
        <v>0</v>
      </c>
      <c r="FA15" s="70">
        <f t="shared" si="4"/>
        <v>0</v>
      </c>
      <c r="FB15" s="70">
        <f t="shared" si="4"/>
        <v>0</v>
      </c>
      <c r="FC15" s="70">
        <f t="shared" si="4"/>
        <v>0</v>
      </c>
      <c r="FD15" s="70">
        <f t="shared" si="4"/>
        <v>0</v>
      </c>
      <c r="FE15" s="70">
        <f t="shared" si="4"/>
        <v>0</v>
      </c>
      <c r="FF15" s="70">
        <f t="shared" si="4"/>
        <v>0</v>
      </c>
      <c r="FG15" s="70">
        <f t="shared" si="4"/>
        <v>0</v>
      </c>
      <c r="FH15" s="70">
        <f t="shared" si="4"/>
        <v>0</v>
      </c>
      <c r="FI15" s="70">
        <f t="shared" si="4"/>
        <v>0</v>
      </c>
      <c r="FJ15" s="70">
        <f t="shared" si="4"/>
        <v>0</v>
      </c>
      <c r="FK15" s="70">
        <f t="shared" si="4"/>
        <v>0</v>
      </c>
      <c r="FL15" s="70">
        <f t="shared" si="4"/>
        <v>0</v>
      </c>
      <c r="FM15" s="70">
        <f t="shared" si="4"/>
        <v>0</v>
      </c>
      <c r="FN15" s="70">
        <f t="shared" si="4"/>
        <v>0</v>
      </c>
      <c r="FO15" s="70">
        <f t="shared" si="4"/>
        <v>0</v>
      </c>
      <c r="FP15" s="70">
        <f t="shared" si="4"/>
        <v>0</v>
      </c>
      <c r="FQ15" s="70">
        <f t="shared" si="4"/>
        <v>0</v>
      </c>
      <c r="FR15" s="70">
        <f t="shared" si="4"/>
        <v>0</v>
      </c>
      <c r="FS15" s="70">
        <f t="shared" si="4"/>
        <v>0</v>
      </c>
      <c r="FT15" s="70">
        <f t="shared" si="4"/>
        <v>0</v>
      </c>
      <c r="FU15" s="70">
        <f t="shared" si="4"/>
        <v>0</v>
      </c>
      <c r="FV15" s="70">
        <f t="shared" si="4"/>
        <v>0</v>
      </c>
      <c r="FW15" s="70">
        <f t="shared" si="4"/>
        <v>0</v>
      </c>
      <c r="FX15" s="70">
        <f t="shared" si="4"/>
        <v>0</v>
      </c>
      <c r="FY15" s="70">
        <f t="shared" si="4"/>
        <v>0</v>
      </c>
      <c r="FZ15" s="70">
        <f t="shared" si="4"/>
        <v>0</v>
      </c>
      <c r="GA15" s="70">
        <f t="shared" si="4"/>
        <v>0</v>
      </c>
      <c r="GB15" s="70">
        <f t="shared" si="4"/>
        <v>0</v>
      </c>
      <c r="GC15" s="70">
        <f t="shared" si="4"/>
        <v>0</v>
      </c>
      <c r="GD15" s="70">
        <f t="shared" si="4"/>
        <v>0</v>
      </c>
      <c r="GE15" s="70">
        <f t="shared" si="4"/>
        <v>0</v>
      </c>
      <c r="GF15" s="70">
        <f t="shared" si="4"/>
        <v>0</v>
      </c>
      <c r="GG15" s="70">
        <f t="shared" si="4"/>
        <v>0</v>
      </c>
      <c r="GH15" s="70">
        <f t="shared" si="4"/>
        <v>0</v>
      </c>
      <c r="GI15" s="70">
        <f t="shared" si="4"/>
        <v>0</v>
      </c>
      <c r="GJ15" s="70">
        <f t="shared" si="4"/>
        <v>0</v>
      </c>
      <c r="GK15" s="70">
        <f t="shared" si="4"/>
        <v>0</v>
      </c>
      <c r="GL15" s="70">
        <f t="shared" si="4"/>
        <v>0</v>
      </c>
      <c r="GM15" s="70">
        <f t="shared" si="4"/>
        <v>0</v>
      </c>
      <c r="GN15" s="70">
        <f t="shared" si="4"/>
        <v>0</v>
      </c>
      <c r="GO15" s="70">
        <f t="shared" si="4"/>
        <v>0</v>
      </c>
      <c r="GP15" s="70">
        <f t="shared" si="4"/>
        <v>0</v>
      </c>
      <c r="GQ15" s="70">
        <f aca="true" t="shared" si="5" ref="GQ15:IV15">SUM(GQ20+GQ26+GQ31+GQ37+GQ60)</f>
        <v>0</v>
      </c>
      <c r="GR15" s="70">
        <f t="shared" si="5"/>
        <v>0</v>
      </c>
      <c r="GS15" s="70">
        <f t="shared" si="5"/>
        <v>0</v>
      </c>
      <c r="GT15" s="70">
        <f t="shared" si="5"/>
        <v>0</v>
      </c>
      <c r="GU15" s="70">
        <f t="shared" si="5"/>
        <v>0</v>
      </c>
      <c r="GV15" s="70">
        <f t="shared" si="5"/>
        <v>0</v>
      </c>
      <c r="GW15" s="70">
        <f t="shared" si="5"/>
        <v>0</v>
      </c>
      <c r="GX15" s="70">
        <f t="shared" si="5"/>
        <v>0</v>
      </c>
      <c r="GY15" s="70">
        <f t="shared" si="5"/>
        <v>0</v>
      </c>
      <c r="GZ15" s="70">
        <f t="shared" si="5"/>
        <v>0</v>
      </c>
      <c r="HA15" s="70">
        <f t="shared" si="5"/>
        <v>0</v>
      </c>
      <c r="HB15" s="70">
        <f t="shared" si="5"/>
        <v>0</v>
      </c>
      <c r="HC15" s="70">
        <f t="shared" si="5"/>
        <v>0</v>
      </c>
      <c r="HD15" s="70">
        <f t="shared" si="5"/>
        <v>0</v>
      </c>
      <c r="HE15" s="70">
        <f t="shared" si="5"/>
        <v>0</v>
      </c>
      <c r="HF15" s="70">
        <f t="shared" si="5"/>
        <v>0</v>
      </c>
      <c r="HG15" s="70">
        <f t="shared" si="5"/>
        <v>0</v>
      </c>
      <c r="HH15" s="70">
        <f t="shared" si="5"/>
        <v>0</v>
      </c>
      <c r="HI15" s="70">
        <f t="shared" si="5"/>
        <v>0</v>
      </c>
      <c r="HJ15" s="70">
        <f t="shared" si="5"/>
        <v>0</v>
      </c>
      <c r="HK15" s="70">
        <f t="shared" si="5"/>
        <v>0</v>
      </c>
      <c r="HL15" s="70">
        <f t="shared" si="5"/>
        <v>0</v>
      </c>
      <c r="HM15" s="70">
        <f t="shared" si="5"/>
        <v>0</v>
      </c>
      <c r="HN15" s="70">
        <f t="shared" si="5"/>
        <v>0</v>
      </c>
      <c r="HO15" s="70">
        <f t="shared" si="5"/>
        <v>0</v>
      </c>
      <c r="HP15" s="70">
        <f t="shared" si="5"/>
        <v>0</v>
      </c>
      <c r="HQ15" s="70">
        <f t="shared" si="5"/>
        <v>0</v>
      </c>
      <c r="HR15" s="70">
        <f t="shared" si="5"/>
        <v>0</v>
      </c>
      <c r="HS15" s="70">
        <f t="shared" si="5"/>
        <v>0</v>
      </c>
      <c r="HT15" s="70">
        <f t="shared" si="5"/>
        <v>0</v>
      </c>
      <c r="HU15" s="70">
        <f t="shared" si="5"/>
        <v>0</v>
      </c>
      <c r="HV15" s="70">
        <f t="shared" si="5"/>
        <v>0</v>
      </c>
      <c r="HW15" s="70">
        <f t="shared" si="5"/>
        <v>0</v>
      </c>
      <c r="HX15" s="70">
        <f t="shared" si="5"/>
        <v>0</v>
      </c>
      <c r="HY15" s="70">
        <f t="shared" si="5"/>
        <v>0</v>
      </c>
      <c r="HZ15" s="70">
        <f t="shared" si="5"/>
        <v>0</v>
      </c>
      <c r="IA15" s="70">
        <f t="shared" si="5"/>
        <v>0</v>
      </c>
      <c r="IB15" s="70">
        <f t="shared" si="5"/>
        <v>0</v>
      </c>
      <c r="IC15" s="70">
        <f t="shared" si="5"/>
        <v>0</v>
      </c>
      <c r="ID15" s="70">
        <f t="shared" si="5"/>
        <v>0</v>
      </c>
      <c r="IE15" s="70">
        <f t="shared" si="5"/>
        <v>0</v>
      </c>
      <c r="IF15" s="70">
        <f t="shared" si="5"/>
        <v>0</v>
      </c>
      <c r="IG15" s="70">
        <f t="shared" si="5"/>
        <v>0</v>
      </c>
      <c r="IH15" s="70">
        <f t="shared" si="5"/>
        <v>0</v>
      </c>
      <c r="II15" s="70">
        <f t="shared" si="5"/>
        <v>0</v>
      </c>
      <c r="IJ15" s="70">
        <f t="shared" si="5"/>
        <v>0</v>
      </c>
      <c r="IK15" s="70">
        <f t="shared" si="5"/>
        <v>0</v>
      </c>
      <c r="IL15" s="70">
        <f t="shared" si="5"/>
        <v>0</v>
      </c>
      <c r="IM15" s="70">
        <f t="shared" si="5"/>
        <v>0</v>
      </c>
      <c r="IN15" s="70">
        <f t="shared" si="5"/>
        <v>0</v>
      </c>
      <c r="IO15" s="70">
        <f t="shared" si="5"/>
        <v>0</v>
      </c>
      <c r="IP15" s="70">
        <f t="shared" si="5"/>
        <v>0</v>
      </c>
      <c r="IQ15" s="70">
        <f t="shared" si="5"/>
        <v>0</v>
      </c>
      <c r="IR15" s="70">
        <f t="shared" si="5"/>
        <v>0</v>
      </c>
      <c r="IS15" s="70">
        <f t="shared" si="5"/>
        <v>0</v>
      </c>
      <c r="IT15" s="70">
        <f t="shared" si="5"/>
        <v>0</v>
      </c>
      <c r="IU15" s="70">
        <f t="shared" si="5"/>
        <v>0</v>
      </c>
      <c r="IV15" s="70">
        <f t="shared" si="5"/>
        <v>0</v>
      </c>
    </row>
    <row r="16" spans="1:256" s="75" customFormat="1" ht="23.25">
      <c r="A16" s="1"/>
      <c r="B16" s="43"/>
      <c r="C16" s="44"/>
      <c r="D16" s="69" t="s">
        <v>50</v>
      </c>
      <c r="E16" s="69"/>
      <c r="F16" s="70">
        <f>SUM(F21+F38+F56)</f>
        <v>359401.2</v>
      </c>
      <c r="G16" s="70">
        <f>SUM(G21+G32+G38+G56+G61)</f>
        <v>528752.5</v>
      </c>
      <c r="H16" s="70">
        <f>SUM(H21+H32+H38+H56+H61)</f>
        <v>1438948.9</v>
      </c>
      <c r="I16" s="70">
        <f>SUM(I21+I32+I38+I56+I61)</f>
        <v>327363.5</v>
      </c>
      <c r="J16" s="70">
        <f>SUM(J21+J38+J56)</f>
        <v>0</v>
      </c>
      <c r="K16" s="70">
        <f>SUM(K21+K32+K38+K56)</f>
        <v>167338.5</v>
      </c>
      <c r="L16" s="70">
        <f>SUM(L21+L32+L56)</f>
        <v>606616.7</v>
      </c>
      <c r="M16" s="70">
        <f>SUM(M21+M38+M56)</f>
        <v>108034.6</v>
      </c>
      <c r="N16" s="70">
        <f>SUM(N21+N38+N56)</f>
        <v>0</v>
      </c>
      <c r="O16" s="70">
        <f>SUM(O21+O38+O56)</f>
        <v>0</v>
      </c>
      <c r="P16" s="70">
        <f>SUM(P21+P38+P56)</f>
        <v>0</v>
      </c>
      <c r="Q16" s="70">
        <f>SUM(Q21+Q38+Q56)</f>
        <v>0</v>
      </c>
      <c r="R16" s="70">
        <f>SUM(R21+R32+R38)</f>
        <v>4657.099999999999</v>
      </c>
      <c r="S16" s="70">
        <f>SUM(S21+S32+S56+S61)</f>
        <v>86676.0999999999</v>
      </c>
      <c r="T16" s="70">
        <f>SUM(T21+T32+T38+T56+T61)</f>
        <v>3627789.0999999996</v>
      </c>
      <c r="U16" s="70">
        <f>SUM(U21+U38+U56)</f>
        <v>0</v>
      </c>
      <c r="V16" s="70">
        <f aca="true" t="shared" si="6" ref="V16:BR16">SUM(V21+V38+V56)</f>
        <v>0</v>
      </c>
      <c r="W16" s="70">
        <f t="shared" si="6"/>
        <v>0</v>
      </c>
      <c r="X16" s="70">
        <f t="shared" si="6"/>
        <v>0</v>
      </c>
      <c r="Y16" s="70">
        <f t="shared" si="6"/>
        <v>0</v>
      </c>
      <c r="Z16" s="70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0">
        <f t="shared" si="6"/>
        <v>0</v>
      </c>
      <c r="AE16" s="70">
        <f t="shared" si="6"/>
        <v>0</v>
      </c>
      <c r="AF16" s="70">
        <f t="shared" si="6"/>
        <v>0</v>
      </c>
      <c r="AG16" s="70">
        <f t="shared" si="6"/>
        <v>0</v>
      </c>
      <c r="AH16" s="70">
        <f t="shared" si="6"/>
        <v>0</v>
      </c>
      <c r="AI16" s="70">
        <f t="shared" si="6"/>
        <v>0</v>
      </c>
      <c r="AJ16" s="70">
        <f t="shared" si="6"/>
        <v>0</v>
      </c>
      <c r="AK16" s="70">
        <f t="shared" si="6"/>
        <v>0</v>
      </c>
      <c r="AL16" s="70">
        <f t="shared" si="6"/>
        <v>0</v>
      </c>
      <c r="AM16" s="70">
        <f t="shared" si="6"/>
        <v>0</v>
      </c>
      <c r="AN16" s="70">
        <f t="shared" si="6"/>
        <v>0</v>
      </c>
      <c r="AO16" s="70">
        <f t="shared" si="6"/>
        <v>0</v>
      </c>
      <c r="AP16" s="70">
        <f t="shared" si="6"/>
        <v>0</v>
      </c>
      <c r="AQ16" s="70">
        <f t="shared" si="6"/>
        <v>0</v>
      </c>
      <c r="AR16" s="70">
        <f t="shared" si="6"/>
        <v>0</v>
      </c>
      <c r="AS16" s="70">
        <f t="shared" si="6"/>
        <v>0</v>
      </c>
      <c r="AT16" s="70">
        <f t="shared" si="6"/>
        <v>0</v>
      </c>
      <c r="AU16" s="70">
        <f t="shared" si="6"/>
        <v>0</v>
      </c>
      <c r="AV16" s="70">
        <f t="shared" si="6"/>
        <v>0</v>
      </c>
      <c r="AW16" s="70">
        <f t="shared" si="6"/>
        <v>0</v>
      </c>
      <c r="AX16" s="70">
        <f t="shared" si="6"/>
        <v>0</v>
      </c>
      <c r="AY16" s="70">
        <f t="shared" si="6"/>
        <v>0</v>
      </c>
      <c r="AZ16" s="70">
        <f t="shared" si="6"/>
        <v>0</v>
      </c>
      <c r="BA16" s="70">
        <f t="shared" si="6"/>
        <v>0</v>
      </c>
      <c r="BB16" s="70">
        <f t="shared" si="6"/>
        <v>0</v>
      </c>
      <c r="BC16" s="70">
        <f t="shared" si="6"/>
        <v>0</v>
      </c>
      <c r="BD16" s="70">
        <f t="shared" si="6"/>
        <v>0</v>
      </c>
      <c r="BE16" s="70">
        <f t="shared" si="6"/>
        <v>0</v>
      </c>
      <c r="BF16" s="70">
        <f t="shared" si="6"/>
        <v>0</v>
      </c>
      <c r="BG16" s="70">
        <f t="shared" si="6"/>
        <v>0</v>
      </c>
      <c r="BH16" s="70">
        <f t="shared" si="6"/>
        <v>0</v>
      </c>
      <c r="BI16" s="70">
        <f t="shared" si="6"/>
        <v>0</v>
      </c>
      <c r="BJ16" s="70">
        <f t="shared" si="6"/>
        <v>0</v>
      </c>
      <c r="BK16" s="70">
        <f t="shared" si="6"/>
        <v>0</v>
      </c>
      <c r="BL16" s="70">
        <f t="shared" si="6"/>
        <v>0</v>
      </c>
      <c r="BM16" s="70">
        <f t="shared" si="6"/>
        <v>0</v>
      </c>
      <c r="BN16" s="70">
        <f t="shared" si="6"/>
        <v>0</v>
      </c>
      <c r="BO16" s="70">
        <f t="shared" si="6"/>
        <v>0</v>
      </c>
      <c r="BP16" s="70">
        <f t="shared" si="6"/>
        <v>0</v>
      </c>
      <c r="BQ16" s="70">
        <f t="shared" si="6"/>
        <v>0</v>
      </c>
      <c r="BR16" s="70">
        <f t="shared" si="6"/>
        <v>0</v>
      </c>
      <c r="BS16" s="70">
        <f aca="true" t="shared" si="7" ref="BS16:ED16">SUM(BS21+BS38+BS56)</f>
        <v>0</v>
      </c>
      <c r="BT16" s="70">
        <f t="shared" si="7"/>
        <v>0</v>
      </c>
      <c r="BU16" s="70">
        <f t="shared" si="7"/>
        <v>0</v>
      </c>
      <c r="BV16" s="70">
        <f t="shared" si="7"/>
        <v>0</v>
      </c>
      <c r="BW16" s="70">
        <f t="shared" si="7"/>
        <v>0</v>
      </c>
      <c r="BX16" s="70">
        <f t="shared" si="7"/>
        <v>0</v>
      </c>
      <c r="BY16" s="70">
        <f t="shared" si="7"/>
        <v>0</v>
      </c>
      <c r="BZ16" s="70">
        <f t="shared" si="7"/>
        <v>0</v>
      </c>
      <c r="CA16" s="70">
        <f t="shared" si="7"/>
        <v>0</v>
      </c>
      <c r="CB16" s="70">
        <f t="shared" si="7"/>
        <v>0</v>
      </c>
      <c r="CC16" s="70">
        <f t="shared" si="7"/>
        <v>0</v>
      </c>
      <c r="CD16" s="70">
        <f t="shared" si="7"/>
        <v>0</v>
      </c>
      <c r="CE16" s="70">
        <f t="shared" si="7"/>
        <v>0</v>
      </c>
      <c r="CF16" s="70">
        <f t="shared" si="7"/>
        <v>0</v>
      </c>
      <c r="CG16" s="70">
        <f t="shared" si="7"/>
        <v>0</v>
      </c>
      <c r="CH16" s="70">
        <f t="shared" si="7"/>
        <v>0</v>
      </c>
      <c r="CI16" s="70">
        <f t="shared" si="7"/>
        <v>0</v>
      </c>
      <c r="CJ16" s="70">
        <f t="shared" si="7"/>
        <v>0</v>
      </c>
      <c r="CK16" s="70">
        <f t="shared" si="7"/>
        <v>0</v>
      </c>
      <c r="CL16" s="70">
        <f t="shared" si="7"/>
        <v>0</v>
      </c>
      <c r="CM16" s="70">
        <f t="shared" si="7"/>
        <v>0</v>
      </c>
      <c r="CN16" s="70">
        <f t="shared" si="7"/>
        <v>0</v>
      </c>
      <c r="CO16" s="70">
        <f t="shared" si="7"/>
        <v>0</v>
      </c>
      <c r="CP16" s="70">
        <f t="shared" si="7"/>
        <v>0</v>
      </c>
      <c r="CQ16" s="70">
        <f t="shared" si="7"/>
        <v>0</v>
      </c>
      <c r="CR16" s="70">
        <f t="shared" si="7"/>
        <v>0</v>
      </c>
      <c r="CS16" s="70">
        <f t="shared" si="7"/>
        <v>0</v>
      </c>
      <c r="CT16" s="70">
        <f t="shared" si="7"/>
        <v>0</v>
      </c>
      <c r="CU16" s="70">
        <f t="shared" si="7"/>
        <v>0</v>
      </c>
      <c r="CV16" s="70">
        <f t="shared" si="7"/>
        <v>0</v>
      </c>
      <c r="CW16" s="70">
        <f t="shared" si="7"/>
        <v>0</v>
      </c>
      <c r="CX16" s="70">
        <f t="shared" si="7"/>
        <v>0</v>
      </c>
      <c r="CY16" s="70">
        <f t="shared" si="7"/>
        <v>0</v>
      </c>
      <c r="CZ16" s="70">
        <f t="shared" si="7"/>
        <v>0</v>
      </c>
      <c r="DA16" s="70">
        <f t="shared" si="7"/>
        <v>0</v>
      </c>
      <c r="DB16" s="70">
        <f t="shared" si="7"/>
        <v>0</v>
      </c>
      <c r="DC16" s="70">
        <f t="shared" si="7"/>
        <v>0</v>
      </c>
      <c r="DD16" s="70">
        <f t="shared" si="7"/>
        <v>0</v>
      </c>
      <c r="DE16" s="70">
        <f t="shared" si="7"/>
        <v>0</v>
      </c>
      <c r="DF16" s="70">
        <f t="shared" si="7"/>
        <v>0</v>
      </c>
      <c r="DG16" s="70">
        <f t="shared" si="7"/>
        <v>0</v>
      </c>
      <c r="DH16" s="70">
        <f t="shared" si="7"/>
        <v>0</v>
      </c>
      <c r="DI16" s="70">
        <f t="shared" si="7"/>
        <v>0</v>
      </c>
      <c r="DJ16" s="70">
        <f t="shared" si="7"/>
        <v>0</v>
      </c>
      <c r="DK16" s="70">
        <f t="shared" si="7"/>
        <v>0</v>
      </c>
      <c r="DL16" s="70">
        <f t="shared" si="7"/>
        <v>0</v>
      </c>
      <c r="DM16" s="70">
        <f t="shared" si="7"/>
        <v>0</v>
      </c>
      <c r="DN16" s="70">
        <f t="shared" si="7"/>
        <v>0</v>
      </c>
      <c r="DO16" s="70">
        <f t="shared" si="7"/>
        <v>0</v>
      </c>
      <c r="DP16" s="70">
        <f t="shared" si="7"/>
        <v>0</v>
      </c>
      <c r="DQ16" s="70">
        <f t="shared" si="7"/>
        <v>0</v>
      </c>
      <c r="DR16" s="70">
        <f t="shared" si="7"/>
        <v>0</v>
      </c>
      <c r="DS16" s="70">
        <f t="shared" si="7"/>
        <v>0</v>
      </c>
      <c r="DT16" s="70">
        <f t="shared" si="7"/>
        <v>0</v>
      </c>
      <c r="DU16" s="70">
        <f t="shared" si="7"/>
        <v>0</v>
      </c>
      <c r="DV16" s="70">
        <f t="shared" si="7"/>
        <v>0</v>
      </c>
      <c r="DW16" s="70">
        <f t="shared" si="7"/>
        <v>0</v>
      </c>
      <c r="DX16" s="70">
        <f t="shared" si="7"/>
        <v>0</v>
      </c>
      <c r="DY16" s="70">
        <f t="shared" si="7"/>
        <v>0</v>
      </c>
      <c r="DZ16" s="70">
        <f t="shared" si="7"/>
        <v>0</v>
      </c>
      <c r="EA16" s="70">
        <f t="shared" si="7"/>
        <v>0</v>
      </c>
      <c r="EB16" s="70">
        <f t="shared" si="7"/>
        <v>0</v>
      </c>
      <c r="EC16" s="70">
        <f t="shared" si="7"/>
        <v>0</v>
      </c>
      <c r="ED16" s="70">
        <f t="shared" si="7"/>
        <v>0</v>
      </c>
      <c r="EE16" s="70">
        <f aca="true" t="shared" si="8" ref="EE16:GP16">SUM(EE21+EE38+EE56)</f>
        <v>0</v>
      </c>
      <c r="EF16" s="70">
        <f t="shared" si="8"/>
        <v>0</v>
      </c>
      <c r="EG16" s="70">
        <f t="shared" si="8"/>
        <v>0</v>
      </c>
      <c r="EH16" s="70">
        <f t="shared" si="8"/>
        <v>0</v>
      </c>
      <c r="EI16" s="70">
        <f t="shared" si="8"/>
        <v>0</v>
      </c>
      <c r="EJ16" s="70">
        <f t="shared" si="8"/>
        <v>0</v>
      </c>
      <c r="EK16" s="70">
        <f t="shared" si="8"/>
        <v>0</v>
      </c>
      <c r="EL16" s="70">
        <f t="shared" si="8"/>
        <v>0</v>
      </c>
      <c r="EM16" s="70">
        <f t="shared" si="8"/>
        <v>0</v>
      </c>
      <c r="EN16" s="70">
        <f t="shared" si="8"/>
        <v>0</v>
      </c>
      <c r="EO16" s="70">
        <f t="shared" si="8"/>
        <v>0</v>
      </c>
      <c r="EP16" s="70">
        <f t="shared" si="8"/>
        <v>0</v>
      </c>
      <c r="EQ16" s="70">
        <f t="shared" si="8"/>
        <v>0</v>
      </c>
      <c r="ER16" s="70">
        <f t="shared" si="8"/>
        <v>0</v>
      </c>
      <c r="ES16" s="70">
        <f t="shared" si="8"/>
        <v>0</v>
      </c>
      <c r="ET16" s="70">
        <f t="shared" si="8"/>
        <v>0</v>
      </c>
      <c r="EU16" s="70">
        <f t="shared" si="8"/>
        <v>0</v>
      </c>
      <c r="EV16" s="70">
        <f t="shared" si="8"/>
        <v>0</v>
      </c>
      <c r="EW16" s="70">
        <f t="shared" si="8"/>
        <v>0</v>
      </c>
      <c r="EX16" s="70">
        <f t="shared" si="8"/>
        <v>0</v>
      </c>
      <c r="EY16" s="70">
        <f t="shared" si="8"/>
        <v>0</v>
      </c>
      <c r="EZ16" s="70">
        <f t="shared" si="8"/>
        <v>0</v>
      </c>
      <c r="FA16" s="70">
        <f t="shared" si="8"/>
        <v>0</v>
      </c>
      <c r="FB16" s="70">
        <f t="shared" si="8"/>
        <v>0</v>
      </c>
      <c r="FC16" s="70">
        <f t="shared" si="8"/>
        <v>0</v>
      </c>
      <c r="FD16" s="70">
        <f t="shared" si="8"/>
        <v>0</v>
      </c>
      <c r="FE16" s="70">
        <f t="shared" si="8"/>
        <v>0</v>
      </c>
      <c r="FF16" s="70">
        <f t="shared" si="8"/>
        <v>0</v>
      </c>
      <c r="FG16" s="70">
        <f t="shared" si="8"/>
        <v>0</v>
      </c>
      <c r="FH16" s="70">
        <f t="shared" si="8"/>
        <v>0</v>
      </c>
      <c r="FI16" s="70">
        <f t="shared" si="8"/>
        <v>0</v>
      </c>
      <c r="FJ16" s="70">
        <f t="shared" si="8"/>
        <v>0</v>
      </c>
      <c r="FK16" s="70">
        <f t="shared" si="8"/>
        <v>0</v>
      </c>
      <c r="FL16" s="70">
        <f t="shared" si="8"/>
        <v>0</v>
      </c>
      <c r="FM16" s="70">
        <f t="shared" si="8"/>
        <v>0</v>
      </c>
      <c r="FN16" s="70">
        <f t="shared" si="8"/>
        <v>0</v>
      </c>
      <c r="FO16" s="70">
        <f t="shared" si="8"/>
        <v>0</v>
      </c>
      <c r="FP16" s="70">
        <f t="shared" si="8"/>
        <v>0</v>
      </c>
      <c r="FQ16" s="70">
        <f t="shared" si="8"/>
        <v>0</v>
      </c>
      <c r="FR16" s="70">
        <f t="shared" si="8"/>
        <v>0</v>
      </c>
      <c r="FS16" s="70">
        <f t="shared" si="8"/>
        <v>0</v>
      </c>
      <c r="FT16" s="70">
        <f t="shared" si="8"/>
        <v>0</v>
      </c>
      <c r="FU16" s="70">
        <f t="shared" si="8"/>
        <v>0</v>
      </c>
      <c r="FV16" s="70">
        <f t="shared" si="8"/>
        <v>0</v>
      </c>
      <c r="FW16" s="70">
        <f t="shared" si="8"/>
        <v>0</v>
      </c>
      <c r="FX16" s="70">
        <f t="shared" si="8"/>
        <v>0</v>
      </c>
      <c r="FY16" s="70">
        <f t="shared" si="8"/>
        <v>0</v>
      </c>
      <c r="FZ16" s="70">
        <f t="shared" si="8"/>
        <v>0</v>
      </c>
      <c r="GA16" s="70">
        <f t="shared" si="8"/>
        <v>0</v>
      </c>
      <c r="GB16" s="70">
        <f t="shared" si="8"/>
        <v>0</v>
      </c>
      <c r="GC16" s="70">
        <f t="shared" si="8"/>
        <v>0</v>
      </c>
      <c r="GD16" s="70">
        <f t="shared" si="8"/>
        <v>0</v>
      </c>
      <c r="GE16" s="70">
        <f t="shared" si="8"/>
        <v>0</v>
      </c>
      <c r="GF16" s="70">
        <f t="shared" si="8"/>
        <v>0</v>
      </c>
      <c r="GG16" s="70">
        <f t="shared" si="8"/>
        <v>0</v>
      </c>
      <c r="GH16" s="70">
        <f t="shared" si="8"/>
        <v>0</v>
      </c>
      <c r="GI16" s="70">
        <f t="shared" si="8"/>
        <v>0</v>
      </c>
      <c r="GJ16" s="70">
        <f t="shared" si="8"/>
        <v>0</v>
      </c>
      <c r="GK16" s="70">
        <f t="shared" si="8"/>
        <v>0</v>
      </c>
      <c r="GL16" s="70">
        <f t="shared" si="8"/>
        <v>0</v>
      </c>
      <c r="GM16" s="70">
        <f t="shared" si="8"/>
        <v>0</v>
      </c>
      <c r="GN16" s="70">
        <f t="shared" si="8"/>
        <v>0</v>
      </c>
      <c r="GO16" s="70">
        <f t="shared" si="8"/>
        <v>0</v>
      </c>
      <c r="GP16" s="70">
        <f t="shared" si="8"/>
        <v>0</v>
      </c>
      <c r="GQ16" s="70">
        <f aca="true" t="shared" si="9" ref="GQ16:IV16">SUM(GQ21+GQ38+GQ56)</f>
        <v>0</v>
      </c>
      <c r="GR16" s="70">
        <f t="shared" si="9"/>
        <v>0</v>
      </c>
      <c r="GS16" s="70">
        <f t="shared" si="9"/>
        <v>0</v>
      </c>
      <c r="GT16" s="70">
        <f t="shared" si="9"/>
        <v>0</v>
      </c>
      <c r="GU16" s="70">
        <f t="shared" si="9"/>
        <v>0</v>
      </c>
      <c r="GV16" s="70">
        <f t="shared" si="9"/>
        <v>0</v>
      </c>
      <c r="GW16" s="70">
        <f t="shared" si="9"/>
        <v>0</v>
      </c>
      <c r="GX16" s="70">
        <f t="shared" si="9"/>
        <v>0</v>
      </c>
      <c r="GY16" s="70">
        <f t="shared" si="9"/>
        <v>0</v>
      </c>
      <c r="GZ16" s="70">
        <f t="shared" si="9"/>
        <v>0</v>
      </c>
      <c r="HA16" s="70">
        <f t="shared" si="9"/>
        <v>0</v>
      </c>
      <c r="HB16" s="70">
        <f t="shared" si="9"/>
        <v>0</v>
      </c>
      <c r="HC16" s="70">
        <f t="shared" si="9"/>
        <v>0</v>
      </c>
      <c r="HD16" s="70">
        <f t="shared" si="9"/>
        <v>0</v>
      </c>
      <c r="HE16" s="70">
        <f t="shared" si="9"/>
        <v>0</v>
      </c>
      <c r="HF16" s="70">
        <f t="shared" si="9"/>
        <v>0</v>
      </c>
      <c r="HG16" s="70">
        <f t="shared" si="9"/>
        <v>0</v>
      </c>
      <c r="HH16" s="70">
        <f t="shared" si="9"/>
        <v>0</v>
      </c>
      <c r="HI16" s="70">
        <f t="shared" si="9"/>
        <v>0</v>
      </c>
      <c r="HJ16" s="70">
        <f t="shared" si="9"/>
        <v>0</v>
      </c>
      <c r="HK16" s="70">
        <f t="shared" si="9"/>
        <v>0</v>
      </c>
      <c r="HL16" s="70">
        <f t="shared" si="9"/>
        <v>0</v>
      </c>
      <c r="HM16" s="70">
        <f t="shared" si="9"/>
        <v>0</v>
      </c>
      <c r="HN16" s="70">
        <f t="shared" si="9"/>
        <v>0</v>
      </c>
      <c r="HO16" s="70">
        <f t="shared" si="9"/>
        <v>0</v>
      </c>
      <c r="HP16" s="70">
        <f t="shared" si="9"/>
        <v>0</v>
      </c>
      <c r="HQ16" s="70">
        <f t="shared" si="9"/>
        <v>0</v>
      </c>
      <c r="HR16" s="70">
        <f t="shared" si="9"/>
        <v>0</v>
      </c>
      <c r="HS16" s="70">
        <f t="shared" si="9"/>
        <v>0</v>
      </c>
      <c r="HT16" s="70">
        <f t="shared" si="9"/>
        <v>0</v>
      </c>
      <c r="HU16" s="70">
        <f t="shared" si="9"/>
        <v>0</v>
      </c>
      <c r="HV16" s="70">
        <f t="shared" si="9"/>
        <v>0</v>
      </c>
      <c r="HW16" s="70">
        <f t="shared" si="9"/>
        <v>0</v>
      </c>
      <c r="HX16" s="70">
        <f t="shared" si="9"/>
        <v>0</v>
      </c>
      <c r="HY16" s="70">
        <f t="shared" si="9"/>
        <v>0</v>
      </c>
      <c r="HZ16" s="70">
        <f t="shared" si="9"/>
        <v>0</v>
      </c>
      <c r="IA16" s="70">
        <f t="shared" si="9"/>
        <v>0</v>
      </c>
      <c r="IB16" s="70">
        <f t="shared" si="9"/>
        <v>0</v>
      </c>
      <c r="IC16" s="70">
        <f t="shared" si="9"/>
        <v>0</v>
      </c>
      <c r="ID16" s="70">
        <f t="shared" si="9"/>
        <v>0</v>
      </c>
      <c r="IE16" s="70">
        <f t="shared" si="9"/>
        <v>0</v>
      </c>
      <c r="IF16" s="70">
        <f t="shared" si="9"/>
        <v>0</v>
      </c>
      <c r="IG16" s="70">
        <f t="shared" si="9"/>
        <v>0</v>
      </c>
      <c r="IH16" s="70">
        <f t="shared" si="9"/>
        <v>0</v>
      </c>
      <c r="II16" s="70">
        <f t="shared" si="9"/>
        <v>0</v>
      </c>
      <c r="IJ16" s="70">
        <f t="shared" si="9"/>
        <v>0</v>
      </c>
      <c r="IK16" s="70">
        <f t="shared" si="9"/>
        <v>0</v>
      </c>
      <c r="IL16" s="70">
        <f t="shared" si="9"/>
        <v>0</v>
      </c>
      <c r="IM16" s="70">
        <f t="shared" si="9"/>
        <v>0</v>
      </c>
      <c r="IN16" s="70">
        <f t="shared" si="9"/>
        <v>0</v>
      </c>
      <c r="IO16" s="70">
        <f t="shared" si="9"/>
        <v>0</v>
      </c>
      <c r="IP16" s="70">
        <f t="shared" si="9"/>
        <v>0</v>
      </c>
      <c r="IQ16" s="70">
        <f t="shared" si="9"/>
        <v>0</v>
      </c>
      <c r="IR16" s="70">
        <f t="shared" si="9"/>
        <v>0</v>
      </c>
      <c r="IS16" s="70">
        <f t="shared" si="9"/>
        <v>0</v>
      </c>
      <c r="IT16" s="70">
        <f t="shared" si="9"/>
        <v>0</v>
      </c>
      <c r="IU16" s="70">
        <f t="shared" si="9"/>
        <v>0</v>
      </c>
      <c r="IV16" s="70">
        <f t="shared" si="9"/>
        <v>0</v>
      </c>
    </row>
    <row r="17" spans="1:21" ht="23.25">
      <c r="A17" s="1"/>
      <c r="B17" s="43"/>
      <c r="D17" s="44"/>
      <c r="E17" s="44"/>
      <c r="F17" s="45"/>
      <c r="G17" s="46"/>
      <c r="H17" s="47"/>
      <c r="I17" s="46"/>
      <c r="J17" s="47"/>
      <c r="K17" s="45"/>
      <c r="L17" s="46"/>
      <c r="M17" s="47"/>
      <c r="N17" s="45"/>
      <c r="O17" s="46"/>
      <c r="P17" s="47"/>
      <c r="Q17" s="45"/>
      <c r="R17" s="46"/>
      <c r="S17" s="47"/>
      <c r="T17" s="46"/>
      <c r="U17" s="1"/>
    </row>
    <row r="18" spans="1:21" ht="23.25">
      <c r="A18" s="1"/>
      <c r="B18" s="43"/>
      <c r="C18" s="56" t="s">
        <v>38</v>
      </c>
      <c r="D18" s="44"/>
      <c r="E18" s="44"/>
      <c r="F18" s="45">
        <f aca="true" t="shared" si="10" ref="F18:T18">SUM(F20:F21)</f>
        <v>35409</v>
      </c>
      <c r="G18" s="46">
        <f t="shared" si="10"/>
        <v>5325</v>
      </c>
      <c r="H18" s="47">
        <f t="shared" si="10"/>
        <v>9785.599999999999</v>
      </c>
      <c r="I18" s="46">
        <f t="shared" si="10"/>
        <v>0</v>
      </c>
      <c r="J18" s="47">
        <f t="shared" si="10"/>
        <v>0</v>
      </c>
      <c r="K18" s="45">
        <f t="shared" si="10"/>
        <v>12541.7</v>
      </c>
      <c r="L18" s="46">
        <f t="shared" si="10"/>
        <v>49481.299999999996</v>
      </c>
      <c r="M18" s="47">
        <f t="shared" si="10"/>
        <v>42118.4</v>
      </c>
      <c r="N18" s="45">
        <f t="shared" si="10"/>
        <v>0</v>
      </c>
      <c r="O18" s="46">
        <f t="shared" si="10"/>
        <v>0</v>
      </c>
      <c r="P18" s="47">
        <f t="shared" si="10"/>
        <v>0</v>
      </c>
      <c r="Q18" s="45">
        <f t="shared" si="10"/>
        <v>0</v>
      </c>
      <c r="R18" s="46">
        <f t="shared" si="10"/>
        <v>3812.2</v>
      </c>
      <c r="S18" s="47">
        <f t="shared" si="10"/>
        <v>3384.7000000000003</v>
      </c>
      <c r="T18" s="46">
        <f t="shared" si="10"/>
        <v>161857.9</v>
      </c>
      <c r="U18" s="1"/>
    </row>
    <row r="19" spans="1:21" ht="23.25">
      <c r="A19" s="1"/>
      <c r="B19" s="43"/>
      <c r="D19" s="44"/>
      <c r="E19" s="44"/>
      <c r="F19" s="45"/>
      <c r="G19" s="46"/>
      <c r="H19" s="47"/>
      <c r="I19" s="46"/>
      <c r="J19" s="47"/>
      <c r="K19" s="45"/>
      <c r="L19" s="46"/>
      <c r="M19" s="47"/>
      <c r="N19" s="45"/>
      <c r="O19" s="46"/>
      <c r="P19" s="47"/>
      <c r="Q19" s="45"/>
      <c r="R19" s="46"/>
      <c r="S19" s="47"/>
      <c r="T19" s="46"/>
      <c r="U19" s="1"/>
    </row>
    <row r="20" spans="1:21" ht="23.25">
      <c r="A20" s="1"/>
      <c r="B20" s="43"/>
      <c r="D20" s="44" t="s">
        <v>39</v>
      </c>
      <c r="E20" s="44"/>
      <c r="F20" s="45">
        <v>359</v>
      </c>
      <c r="G20" s="46"/>
      <c r="H20" s="47">
        <v>490.3</v>
      </c>
      <c r="I20" s="46"/>
      <c r="J20" s="47"/>
      <c r="K20" s="45">
        <v>2443.1</v>
      </c>
      <c r="L20" s="46">
        <v>1361.1</v>
      </c>
      <c r="M20" s="47"/>
      <c r="N20" s="45"/>
      <c r="O20" s="46"/>
      <c r="P20" s="47"/>
      <c r="Q20" s="45"/>
      <c r="R20" s="46">
        <v>1548.5</v>
      </c>
      <c r="S20" s="47">
        <v>692.4</v>
      </c>
      <c r="T20" s="46">
        <f>SUM(F20:S20)</f>
        <v>6894.4</v>
      </c>
      <c r="U20" s="1"/>
    </row>
    <row r="21" spans="1:21" ht="23.25">
      <c r="A21" s="1"/>
      <c r="B21" s="43"/>
      <c r="C21" s="44"/>
      <c r="D21" s="44" t="s">
        <v>40</v>
      </c>
      <c r="E21" s="44"/>
      <c r="F21" s="45">
        <v>35050</v>
      </c>
      <c r="G21" s="46">
        <v>5325</v>
      </c>
      <c r="H21" s="47">
        <v>9295.3</v>
      </c>
      <c r="I21" s="46"/>
      <c r="J21" s="47"/>
      <c r="K21" s="45">
        <v>10098.6</v>
      </c>
      <c r="L21" s="46">
        <v>48120.2</v>
      </c>
      <c r="M21" s="47">
        <v>42118.4</v>
      </c>
      <c r="N21" s="45"/>
      <c r="O21" s="46"/>
      <c r="P21" s="47"/>
      <c r="Q21" s="45"/>
      <c r="R21" s="46">
        <v>2263.7</v>
      </c>
      <c r="S21" s="47">
        <v>2692.3</v>
      </c>
      <c r="T21" s="46">
        <f>SUM(F21:S21)</f>
        <v>154963.5</v>
      </c>
      <c r="U21" s="1"/>
    </row>
    <row r="22" spans="1:21" ht="23.25">
      <c r="A22" s="1"/>
      <c r="B22" s="43"/>
      <c r="C22" s="44"/>
      <c r="D22" s="44"/>
      <c r="E22" s="44"/>
      <c r="F22" s="45"/>
      <c r="G22" s="46"/>
      <c r="H22" s="47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6"/>
      <c r="U22" s="1"/>
    </row>
    <row r="23" spans="1:21" ht="23.25">
      <c r="A23" s="1"/>
      <c r="B23" s="43"/>
      <c r="C23" s="63" t="s">
        <v>41</v>
      </c>
      <c r="D23" s="44"/>
      <c r="E23" s="44"/>
      <c r="F23" s="45"/>
      <c r="G23" s="46"/>
      <c r="H23" s="47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6"/>
      <c r="U23" s="1"/>
    </row>
    <row r="24" spans="1:21" ht="23.25">
      <c r="A24" s="1"/>
      <c r="B24" s="43"/>
      <c r="C24" s="44" t="s">
        <v>42</v>
      </c>
      <c r="D24" s="44"/>
      <c r="E24" s="44"/>
      <c r="F24" s="45">
        <f>SUM(F26:F27)</f>
        <v>221996.321</v>
      </c>
      <c r="G24" s="45">
        <f aca="true" t="shared" si="11" ref="G24:T24">SUM(G26:G27)</f>
        <v>12969.017</v>
      </c>
      <c r="H24" s="45">
        <f t="shared" si="11"/>
        <v>43900.2</v>
      </c>
      <c r="I24" s="45">
        <f t="shared" si="11"/>
        <v>64506.331</v>
      </c>
      <c r="J24" s="45">
        <f t="shared" si="11"/>
        <v>0</v>
      </c>
      <c r="K24" s="45">
        <f t="shared" si="11"/>
        <v>3593.684</v>
      </c>
      <c r="L24" s="45">
        <f t="shared" si="11"/>
        <v>0</v>
      </c>
      <c r="M24" s="45">
        <f t="shared" si="11"/>
        <v>0</v>
      </c>
      <c r="N24" s="45">
        <f t="shared" si="11"/>
        <v>0</v>
      </c>
      <c r="O24" s="45">
        <f t="shared" si="11"/>
        <v>0</v>
      </c>
      <c r="P24" s="45">
        <f t="shared" si="11"/>
        <v>4784.4</v>
      </c>
      <c r="Q24" s="45">
        <f t="shared" si="11"/>
        <v>5.1</v>
      </c>
      <c r="R24" s="45">
        <f t="shared" si="11"/>
        <v>301938.5</v>
      </c>
      <c r="S24" s="45">
        <f t="shared" si="11"/>
        <v>0</v>
      </c>
      <c r="T24" s="46">
        <f t="shared" si="11"/>
        <v>653693.5</v>
      </c>
      <c r="U24" s="1"/>
    </row>
    <row r="25" spans="1:21" ht="23.25">
      <c r="A25" s="1"/>
      <c r="B25" s="43"/>
      <c r="C25" s="50"/>
      <c r="D25" s="44"/>
      <c r="E25" s="44"/>
      <c r="F25" s="45"/>
      <c r="G25" s="46"/>
      <c r="H25" s="47"/>
      <c r="I25" s="46"/>
      <c r="J25" s="47"/>
      <c r="K25" s="45"/>
      <c r="L25" s="46"/>
      <c r="M25" s="47"/>
      <c r="N25" s="45"/>
      <c r="O25" s="46"/>
      <c r="P25" s="47"/>
      <c r="Q25" s="45"/>
      <c r="R25" s="61"/>
      <c r="S25" s="47"/>
      <c r="T25" s="46"/>
      <c r="U25" s="1"/>
    </row>
    <row r="26" spans="1:21" ht="23.25">
      <c r="A26" s="1"/>
      <c r="B26" s="43"/>
      <c r="D26" s="44" t="s">
        <v>39</v>
      </c>
      <c r="E26" s="44"/>
      <c r="F26" s="45">
        <v>221996.321</v>
      </c>
      <c r="G26" s="45">
        <v>12969.017</v>
      </c>
      <c r="H26" s="45">
        <v>43900.2</v>
      </c>
      <c r="I26" s="45">
        <v>64506.331</v>
      </c>
      <c r="J26" s="45"/>
      <c r="K26" s="45">
        <v>3593.684</v>
      </c>
      <c r="L26" s="45"/>
      <c r="M26" s="45"/>
      <c r="N26" s="45"/>
      <c r="O26" s="45"/>
      <c r="P26" s="45">
        <v>4784.4</v>
      </c>
      <c r="Q26" s="45">
        <v>5.1</v>
      </c>
      <c r="R26" s="46">
        <v>301938.5</v>
      </c>
      <c r="S26" s="47"/>
      <c r="T26" s="46">
        <v>653693.5</v>
      </c>
      <c r="U26" s="1"/>
    </row>
    <row r="27" spans="1:21" ht="23.25">
      <c r="A27" s="1"/>
      <c r="B27" s="43"/>
      <c r="D27" s="44" t="s">
        <v>43</v>
      </c>
      <c r="E27" s="44"/>
      <c r="F27" s="45"/>
      <c r="G27" s="46"/>
      <c r="H27" s="47"/>
      <c r="I27" s="46"/>
      <c r="J27" s="47"/>
      <c r="K27" s="45"/>
      <c r="L27" s="46"/>
      <c r="M27" s="47"/>
      <c r="N27" s="45"/>
      <c r="O27" s="46"/>
      <c r="P27" s="47"/>
      <c r="Q27" s="45"/>
      <c r="R27" s="64"/>
      <c r="S27" s="47"/>
      <c r="T27" s="46"/>
      <c r="U27" s="1"/>
    </row>
    <row r="28" spans="1:21" ht="23.25">
      <c r="A28" s="1"/>
      <c r="B28" s="43"/>
      <c r="C28" s="44"/>
      <c r="D28" s="44"/>
      <c r="E28" s="44"/>
      <c r="F28" s="45"/>
      <c r="G28" s="46"/>
      <c r="H28" s="47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6"/>
      <c r="U28" s="1"/>
    </row>
    <row r="29" spans="1:21" ht="23.25">
      <c r="A29" s="1"/>
      <c r="B29" s="43"/>
      <c r="C29" s="44" t="s">
        <v>44</v>
      </c>
      <c r="D29" s="44"/>
      <c r="E29" s="44"/>
      <c r="F29" s="45">
        <f>SUM(F31:F32)</f>
        <v>888438</v>
      </c>
      <c r="G29" s="45">
        <f aca="true" t="shared" si="12" ref="G29:T29">SUM(G31:G32)</f>
        <v>4834918.600000001</v>
      </c>
      <c r="H29" s="45">
        <f t="shared" si="12"/>
        <v>654613.8</v>
      </c>
      <c r="I29" s="45">
        <f t="shared" si="12"/>
        <v>0</v>
      </c>
      <c r="J29" s="45">
        <f t="shared" si="12"/>
        <v>0</v>
      </c>
      <c r="K29" s="45">
        <f t="shared" si="12"/>
        <v>137679.4</v>
      </c>
      <c r="L29" s="45">
        <f t="shared" si="12"/>
        <v>45422.100000000006</v>
      </c>
      <c r="M29" s="45">
        <f t="shared" si="12"/>
        <v>0</v>
      </c>
      <c r="N29" s="45">
        <f t="shared" si="12"/>
        <v>0</v>
      </c>
      <c r="O29" s="45">
        <f t="shared" si="12"/>
        <v>0</v>
      </c>
      <c r="P29" s="45">
        <f t="shared" si="12"/>
        <v>19435.4</v>
      </c>
      <c r="Q29" s="45">
        <f t="shared" si="12"/>
        <v>0</v>
      </c>
      <c r="R29" s="45">
        <f t="shared" si="12"/>
        <v>341203.9</v>
      </c>
      <c r="S29" s="70">
        <f t="shared" si="12"/>
        <v>2738</v>
      </c>
      <c r="T29" s="46">
        <f t="shared" si="12"/>
        <v>6924449.2</v>
      </c>
      <c r="U29" s="1"/>
    </row>
    <row r="30" spans="1:21" ht="23.25">
      <c r="A30" s="1"/>
      <c r="B30" s="43"/>
      <c r="C30" s="44"/>
      <c r="D30" s="44"/>
      <c r="E30" s="44"/>
      <c r="F30" s="45"/>
      <c r="G30" s="46"/>
      <c r="H30" s="47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6">
        <f>SUM(F30:S30)</f>
        <v>0</v>
      </c>
      <c r="U30" s="1"/>
    </row>
    <row r="31" spans="1:21" ht="23.25">
      <c r="A31" s="1"/>
      <c r="B31" s="43"/>
      <c r="D31" s="63" t="s">
        <v>39</v>
      </c>
      <c r="E31" s="44"/>
      <c r="F31" s="45">
        <v>888438</v>
      </c>
      <c r="G31" s="46">
        <v>4509243.9</v>
      </c>
      <c r="H31" s="47">
        <v>649813.8</v>
      </c>
      <c r="I31" s="46"/>
      <c r="J31" s="47"/>
      <c r="K31" s="45">
        <v>189.1</v>
      </c>
      <c r="L31" s="46">
        <v>2687.3</v>
      </c>
      <c r="M31" s="47"/>
      <c r="N31" s="45"/>
      <c r="O31" s="46"/>
      <c r="P31" s="47">
        <v>19435.4</v>
      </c>
      <c r="Q31" s="45"/>
      <c r="R31" s="46">
        <v>339641.7</v>
      </c>
      <c r="S31" s="62"/>
      <c r="T31" s="46">
        <f>SUM(F31:S31)</f>
        <v>6409449.2</v>
      </c>
      <c r="U31" s="1"/>
    </row>
    <row r="32" spans="1:21" ht="23.25">
      <c r="A32" s="1"/>
      <c r="B32" s="43"/>
      <c r="D32" s="44" t="s">
        <v>40</v>
      </c>
      <c r="E32" s="44"/>
      <c r="F32" s="45"/>
      <c r="G32" s="46">
        <v>325674.7</v>
      </c>
      <c r="H32" s="47">
        <v>4800</v>
      </c>
      <c r="I32" s="46"/>
      <c r="J32" s="47"/>
      <c r="K32" s="45">
        <v>137490.3</v>
      </c>
      <c r="L32" s="46">
        <v>42734.8</v>
      </c>
      <c r="M32" s="47"/>
      <c r="N32" s="45"/>
      <c r="O32" s="46"/>
      <c r="P32" s="47"/>
      <c r="Q32" s="45"/>
      <c r="R32" s="46">
        <v>1562.2</v>
      </c>
      <c r="S32" s="47">
        <v>2738</v>
      </c>
      <c r="T32" s="46">
        <f>SUM(F32:S32)</f>
        <v>515000</v>
      </c>
      <c r="U32" s="1"/>
    </row>
    <row r="33" spans="1:21" ht="23.25">
      <c r="A33" s="1"/>
      <c r="B33" s="65"/>
      <c r="C33" s="44"/>
      <c r="D33" s="44"/>
      <c r="E33" s="44"/>
      <c r="F33" s="45"/>
      <c r="G33" s="46"/>
      <c r="H33" s="47"/>
      <c r="I33" s="46"/>
      <c r="J33" s="47"/>
      <c r="K33" s="45"/>
      <c r="L33" s="46"/>
      <c r="M33" s="47"/>
      <c r="N33" s="45"/>
      <c r="O33" s="46"/>
      <c r="P33" s="47"/>
      <c r="Q33" s="45"/>
      <c r="R33" s="46"/>
      <c r="S33" s="47"/>
      <c r="T33" s="46"/>
      <c r="U33" s="1"/>
    </row>
    <row r="34" spans="1:21" ht="23.25">
      <c r="A34" s="1"/>
      <c r="B34" s="66"/>
      <c r="C34" s="56" t="s">
        <v>45</v>
      </c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61"/>
      <c r="S34" s="45"/>
      <c r="T34" s="46"/>
      <c r="U34" s="1"/>
    </row>
    <row r="35" spans="1:21" ht="23.25">
      <c r="A35" s="1"/>
      <c r="B35" s="66"/>
      <c r="C35" s="56" t="s">
        <v>46</v>
      </c>
      <c r="D35" s="44"/>
      <c r="E35" s="44"/>
      <c r="F35" s="45">
        <f>SUM(F37:F38)</f>
        <v>17888.199999999997</v>
      </c>
      <c r="G35" s="45">
        <f aca="true" t="shared" si="13" ref="G35:L35">SUM(G37:G38)</f>
        <v>10346.6</v>
      </c>
      <c r="H35" s="45">
        <f t="shared" si="13"/>
        <v>9576.900000000001</v>
      </c>
      <c r="I35" s="45">
        <f t="shared" si="13"/>
        <v>12208.6</v>
      </c>
      <c r="J35" s="45">
        <f>SUM(J37:J38)</f>
        <v>0</v>
      </c>
      <c r="K35" s="45">
        <f t="shared" si="13"/>
        <v>414</v>
      </c>
      <c r="L35" s="45">
        <f t="shared" si="13"/>
        <v>0</v>
      </c>
      <c r="M35" s="45">
        <f>SUM(M37:M38)</f>
        <v>0</v>
      </c>
      <c r="N35" s="45">
        <f aca="true" t="shared" si="14" ref="N35:T35">SUM(N37:N38)</f>
        <v>0</v>
      </c>
      <c r="O35" s="45">
        <f t="shared" si="14"/>
        <v>0</v>
      </c>
      <c r="P35" s="45">
        <f t="shared" si="14"/>
        <v>0</v>
      </c>
      <c r="Q35" s="45">
        <f t="shared" si="14"/>
        <v>3297.7</v>
      </c>
      <c r="R35" s="46">
        <f t="shared" si="14"/>
        <v>2691.7</v>
      </c>
      <c r="S35" s="46">
        <f t="shared" si="14"/>
        <v>0</v>
      </c>
      <c r="T35" s="46">
        <f t="shared" si="14"/>
        <v>56423.7</v>
      </c>
      <c r="U35" s="1"/>
    </row>
    <row r="36" spans="1:21" ht="23.25">
      <c r="A36" s="1"/>
      <c r="B36" s="65"/>
      <c r="C36" s="67"/>
      <c r="D36" s="44"/>
      <c r="E36" s="44"/>
      <c r="F36" s="45"/>
      <c r="G36" s="46"/>
      <c r="H36" s="47"/>
      <c r="I36" s="46"/>
      <c r="J36" s="47"/>
      <c r="K36" s="45"/>
      <c r="L36" s="46"/>
      <c r="M36" s="47"/>
      <c r="N36" s="45"/>
      <c r="O36" s="46"/>
      <c r="P36" s="47"/>
      <c r="Q36" s="45"/>
      <c r="R36" s="61"/>
      <c r="S36" s="47"/>
      <c r="T36" s="46"/>
      <c r="U36" s="1"/>
    </row>
    <row r="37" spans="1:21" ht="23.25">
      <c r="A37" s="1"/>
      <c r="B37" s="66"/>
      <c r="C37" s="68"/>
      <c r="D37" s="56" t="s">
        <v>39</v>
      </c>
      <c r="E37" s="44"/>
      <c r="F37" s="45">
        <v>9664.8</v>
      </c>
      <c r="G37" s="46">
        <v>1059.9</v>
      </c>
      <c r="H37" s="47">
        <v>5610.6</v>
      </c>
      <c r="I37" s="46"/>
      <c r="J37" s="47"/>
      <c r="K37" s="45"/>
      <c r="L37" s="46"/>
      <c r="M37" s="47"/>
      <c r="N37" s="45"/>
      <c r="O37" s="46"/>
      <c r="P37" s="47"/>
      <c r="Q37" s="45">
        <v>3297.7</v>
      </c>
      <c r="R37" s="46">
        <v>1860.5</v>
      </c>
      <c r="S37" s="47"/>
      <c r="T37" s="46">
        <f>SUM(F37:S37)</f>
        <v>21493.5</v>
      </c>
      <c r="U37" s="1"/>
    </row>
    <row r="38" spans="1:21" ht="23.25">
      <c r="A38" s="1"/>
      <c r="B38" s="66"/>
      <c r="C38" s="68"/>
      <c r="D38" s="56" t="s">
        <v>40</v>
      </c>
      <c r="E38" s="44"/>
      <c r="F38" s="45">
        <v>8223.4</v>
      </c>
      <c r="G38" s="46">
        <v>9286.7</v>
      </c>
      <c r="H38" s="47">
        <v>3966.3</v>
      </c>
      <c r="I38" s="46">
        <v>12208.6</v>
      </c>
      <c r="J38" s="47"/>
      <c r="K38" s="45">
        <v>414</v>
      </c>
      <c r="L38" s="46"/>
      <c r="M38" s="47"/>
      <c r="N38" s="45"/>
      <c r="O38" s="46"/>
      <c r="P38" s="47"/>
      <c r="Q38" s="45"/>
      <c r="R38" s="46">
        <v>831.2</v>
      </c>
      <c r="S38" s="47"/>
      <c r="T38" s="46">
        <f>SUM(F38:S38)</f>
        <v>34930.2</v>
      </c>
      <c r="U38" s="1"/>
    </row>
    <row r="39" spans="1:21" ht="23.25">
      <c r="A39" s="1"/>
      <c r="B39" s="65"/>
      <c r="C39" s="56"/>
      <c r="D39" s="44"/>
      <c r="E39" s="44"/>
      <c r="F39" s="45"/>
      <c r="G39" s="46"/>
      <c r="H39" s="47"/>
      <c r="I39" s="46"/>
      <c r="J39" s="47"/>
      <c r="K39" s="45"/>
      <c r="L39" s="46"/>
      <c r="M39" s="47"/>
      <c r="N39" s="45"/>
      <c r="O39" s="46"/>
      <c r="P39" s="47"/>
      <c r="Q39" s="45"/>
      <c r="R39" s="46"/>
      <c r="S39" s="47"/>
      <c r="T39" s="46"/>
      <c r="U39" s="1"/>
    </row>
    <row r="40" spans="1:21" ht="23.25">
      <c r="A40" s="1"/>
      <c r="B40" s="65"/>
      <c r="C40" s="56"/>
      <c r="D40" s="44"/>
      <c r="E40" s="44"/>
      <c r="F40" s="45"/>
      <c r="G40" s="46"/>
      <c r="H40" s="47"/>
      <c r="I40" s="46"/>
      <c r="J40" s="47"/>
      <c r="K40" s="45"/>
      <c r="L40" s="46"/>
      <c r="M40" s="47"/>
      <c r="N40" s="45"/>
      <c r="O40" s="46"/>
      <c r="P40" s="47"/>
      <c r="Q40" s="45"/>
      <c r="R40" s="46"/>
      <c r="S40" s="47"/>
      <c r="T40" s="46"/>
      <c r="U40" s="1"/>
    </row>
    <row r="41" spans="1:21" ht="23.25">
      <c r="A41" s="1"/>
      <c r="B41" s="43"/>
      <c r="C41" s="50"/>
      <c r="D41" s="44"/>
      <c r="E41" s="44"/>
      <c r="F41" s="45"/>
      <c r="G41" s="46"/>
      <c r="H41" s="47"/>
      <c r="I41" s="46"/>
      <c r="J41" s="47"/>
      <c r="K41" s="45"/>
      <c r="L41" s="46"/>
      <c r="M41" s="47"/>
      <c r="N41" s="45"/>
      <c r="O41" s="46"/>
      <c r="P41" s="47"/>
      <c r="Q41" s="45"/>
      <c r="R41" s="46"/>
      <c r="S41" s="47"/>
      <c r="T41" s="46"/>
      <c r="U41" s="1"/>
    </row>
    <row r="42" spans="1:21" ht="23.25">
      <c r="A42" s="1"/>
      <c r="B42" s="43"/>
      <c r="C42" s="50"/>
      <c r="D42" s="44"/>
      <c r="E42" s="44"/>
      <c r="F42" s="45"/>
      <c r="G42" s="46"/>
      <c r="H42" s="47"/>
      <c r="I42" s="46"/>
      <c r="J42" s="47"/>
      <c r="K42" s="45"/>
      <c r="L42" s="46"/>
      <c r="M42" s="47"/>
      <c r="N42" s="45"/>
      <c r="O42" s="46"/>
      <c r="P42" s="47"/>
      <c r="Q42" s="45"/>
      <c r="R42" s="46"/>
      <c r="S42" s="47"/>
      <c r="T42" s="46"/>
      <c r="U42" s="1"/>
    </row>
    <row r="43" spans="1:21" ht="23.25">
      <c r="A43" s="1"/>
      <c r="B43" s="43"/>
      <c r="C43" s="44"/>
      <c r="D43" s="44"/>
      <c r="E43" s="44"/>
      <c r="F43" s="45"/>
      <c r="G43" s="46"/>
      <c r="H43" s="47"/>
      <c r="I43" s="46"/>
      <c r="J43" s="47"/>
      <c r="K43" s="45"/>
      <c r="L43" s="46"/>
      <c r="M43" s="47"/>
      <c r="N43" s="45"/>
      <c r="O43" s="46"/>
      <c r="P43" s="47"/>
      <c r="Q43" s="45"/>
      <c r="R43" s="46"/>
      <c r="S43" s="47"/>
      <c r="T43" s="46"/>
      <c r="U43" s="1"/>
    </row>
    <row r="44" spans="1:21" ht="23.25">
      <c r="A44" s="1"/>
      <c r="B44" s="43"/>
      <c r="C44" s="44"/>
      <c r="D44" s="44"/>
      <c r="E44" s="44"/>
      <c r="F44" s="45"/>
      <c r="G44" s="46"/>
      <c r="H44" s="47"/>
      <c r="I44" s="46"/>
      <c r="J44" s="47"/>
      <c r="K44" s="45"/>
      <c r="L44" s="46"/>
      <c r="M44" s="47"/>
      <c r="N44" s="45"/>
      <c r="O44" s="46"/>
      <c r="P44" s="47"/>
      <c r="Q44" s="45"/>
      <c r="R44" s="46"/>
      <c r="S44" s="47"/>
      <c r="T44" s="46"/>
      <c r="U44" s="1"/>
    </row>
    <row r="45" spans="1:21" ht="23.25">
      <c r="A45" s="1"/>
      <c r="B45" s="51"/>
      <c r="C45" s="52"/>
      <c r="D45" s="52"/>
      <c r="E45" s="52"/>
      <c r="F45" s="53"/>
      <c r="G45" s="54"/>
      <c r="H45" s="55"/>
      <c r="I45" s="54"/>
      <c r="J45" s="55"/>
      <c r="K45" s="53"/>
      <c r="L45" s="54"/>
      <c r="M45" s="55"/>
      <c r="N45" s="53"/>
      <c r="O45" s="54"/>
      <c r="P45" s="55"/>
      <c r="Q45" s="53"/>
      <c r="R45" s="54"/>
      <c r="S45" s="55"/>
      <c r="T45" s="54"/>
      <c r="U45" s="1"/>
    </row>
    <row r="46" spans="1:21" ht="23.25">
      <c r="A46" s="1"/>
      <c r="B46" s="56"/>
      <c r="C46" s="56"/>
      <c r="D46" s="56"/>
      <c r="E46" s="56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1"/>
    </row>
    <row r="47" spans="1:21" ht="23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58" t="s">
        <v>60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9"/>
      <c r="I48" s="9"/>
      <c r="J48" s="9"/>
      <c r="K48" s="8" t="s">
        <v>6</v>
      </c>
      <c r="L48" s="9"/>
      <c r="M48" s="9"/>
      <c r="N48" s="8" t="s">
        <v>7</v>
      </c>
      <c r="O48" s="10"/>
      <c r="P48" s="9" t="s">
        <v>8</v>
      </c>
      <c r="Q48" s="9"/>
      <c r="R48" s="11"/>
      <c r="S48" s="12"/>
      <c r="T48" s="13"/>
      <c r="U48" s="1"/>
    </row>
    <row r="49" spans="1:21" ht="23.25">
      <c r="A49" s="1"/>
      <c r="B49" s="14"/>
      <c r="C49" s="1"/>
      <c r="D49" s="1"/>
      <c r="E49" s="1"/>
      <c r="F49" s="15"/>
      <c r="G49" s="11"/>
      <c r="H49" s="16"/>
      <c r="I49" s="17"/>
      <c r="J49" s="12" t="s">
        <v>9</v>
      </c>
      <c r="K49" s="18" t="s">
        <v>10</v>
      </c>
      <c r="L49" s="13"/>
      <c r="M49" s="16"/>
      <c r="N49" s="19"/>
      <c r="O49" s="11"/>
      <c r="P49" s="12"/>
      <c r="Q49" s="19"/>
      <c r="R49" s="20"/>
      <c r="S49" s="21" t="s">
        <v>11</v>
      </c>
      <c r="T49" s="22" t="s">
        <v>12</v>
      </c>
      <c r="U49" s="1"/>
    </row>
    <row r="50" spans="1:21" ht="23.25">
      <c r="A50" s="1"/>
      <c r="B50" s="14"/>
      <c r="C50" s="1"/>
      <c r="D50" s="2" t="s">
        <v>13</v>
      </c>
      <c r="E50" s="1"/>
      <c r="F50" s="23" t="s">
        <v>14</v>
      </c>
      <c r="G50" s="22" t="s">
        <v>15</v>
      </c>
      <c r="H50" s="24" t="s">
        <v>14</v>
      </c>
      <c r="I50" s="25" t="s">
        <v>16</v>
      </c>
      <c r="J50" s="26" t="s">
        <v>17</v>
      </c>
      <c r="K50" s="27" t="s">
        <v>18</v>
      </c>
      <c r="L50" s="28" t="s">
        <v>19</v>
      </c>
      <c r="M50" s="3" t="s">
        <v>16</v>
      </c>
      <c r="N50" s="29" t="s">
        <v>20</v>
      </c>
      <c r="O50" s="22" t="s">
        <v>16</v>
      </c>
      <c r="P50" s="3" t="s">
        <v>21</v>
      </c>
      <c r="Q50" s="27" t="s">
        <v>22</v>
      </c>
      <c r="R50" s="22" t="s">
        <v>23</v>
      </c>
      <c r="S50" s="3" t="s">
        <v>24</v>
      </c>
      <c r="T50" s="22"/>
      <c r="U50" s="1"/>
    </row>
    <row r="51" spans="1:21" ht="23.25">
      <c r="A51" s="1"/>
      <c r="B51" s="30"/>
      <c r="C51" s="31"/>
      <c r="D51" s="31"/>
      <c r="E51" s="31"/>
      <c r="F51" s="32" t="s">
        <v>25</v>
      </c>
      <c r="G51" s="33" t="s">
        <v>26</v>
      </c>
      <c r="H51" s="34" t="s">
        <v>27</v>
      </c>
      <c r="I51" s="35" t="s">
        <v>22</v>
      </c>
      <c r="J51" s="36" t="s">
        <v>28</v>
      </c>
      <c r="K51" s="37" t="s">
        <v>29</v>
      </c>
      <c r="L51" s="33" t="s">
        <v>30</v>
      </c>
      <c r="M51" s="34" t="s">
        <v>22</v>
      </c>
      <c r="N51" s="38" t="s">
        <v>31</v>
      </c>
      <c r="O51" s="39" t="s">
        <v>22</v>
      </c>
      <c r="P51" s="40" t="s">
        <v>32</v>
      </c>
      <c r="Q51" s="38" t="s">
        <v>33</v>
      </c>
      <c r="R51" s="41" t="s">
        <v>34</v>
      </c>
      <c r="S51" s="42" t="s">
        <v>35</v>
      </c>
      <c r="T51" s="39"/>
      <c r="U51" s="1"/>
    </row>
    <row r="52" spans="1:21" ht="23.25">
      <c r="A52" s="1"/>
      <c r="B52" s="43"/>
      <c r="C52" s="44"/>
      <c r="D52" s="44"/>
      <c r="E52" s="44"/>
      <c r="F52" s="45"/>
      <c r="G52" s="46"/>
      <c r="H52" s="47"/>
      <c r="I52" s="46"/>
      <c r="J52" s="47"/>
      <c r="K52" s="45"/>
      <c r="L52" s="46"/>
      <c r="M52" s="47"/>
      <c r="N52" s="45"/>
      <c r="O52" s="46"/>
      <c r="P52" s="47"/>
      <c r="Q52" s="45"/>
      <c r="R52" s="46"/>
      <c r="S52" s="47"/>
      <c r="T52" s="46"/>
      <c r="U52" s="1"/>
    </row>
    <row r="53" spans="1:21" ht="23.25">
      <c r="A53" s="1"/>
      <c r="B53" s="43"/>
      <c r="C53" s="63" t="s">
        <v>47</v>
      </c>
      <c r="D53" s="44"/>
      <c r="E53" s="44"/>
      <c r="F53" s="45">
        <f>+F55+F56</f>
        <v>316127.8</v>
      </c>
      <c r="G53" s="45">
        <f aca="true" t="shared" si="15" ref="G53:T53">+G55+G56</f>
        <v>48466.1</v>
      </c>
      <c r="H53" s="45">
        <f t="shared" si="15"/>
        <v>172242.19999999998</v>
      </c>
      <c r="I53" s="45">
        <f t="shared" si="15"/>
        <v>315154.9</v>
      </c>
      <c r="J53" s="45">
        <f t="shared" si="15"/>
        <v>0</v>
      </c>
      <c r="K53" s="45">
        <f t="shared" si="15"/>
        <v>19335.6</v>
      </c>
      <c r="L53" s="45">
        <f t="shared" si="15"/>
        <v>515761.69999999995</v>
      </c>
      <c r="M53" s="45">
        <f t="shared" si="15"/>
        <v>65916.2</v>
      </c>
      <c r="N53" s="45">
        <f t="shared" si="15"/>
        <v>0</v>
      </c>
      <c r="O53" s="45">
        <f t="shared" si="15"/>
        <v>0</v>
      </c>
      <c r="P53" s="45">
        <f t="shared" si="15"/>
        <v>0</v>
      </c>
      <c r="Q53" s="45">
        <f t="shared" si="15"/>
        <v>0</v>
      </c>
      <c r="R53" s="45">
        <f t="shared" si="15"/>
        <v>246.1</v>
      </c>
      <c r="S53" s="45">
        <f t="shared" si="15"/>
        <v>25768.499999999905</v>
      </c>
      <c r="T53" s="46">
        <f t="shared" si="15"/>
        <v>1479019.0999999999</v>
      </c>
      <c r="U53" s="1"/>
    </row>
    <row r="54" spans="1:21" ht="23.25">
      <c r="A54" s="1"/>
      <c r="B54" s="43"/>
      <c r="C54" s="44"/>
      <c r="D54" s="44"/>
      <c r="E54" s="44"/>
      <c r="F54" s="45"/>
      <c r="G54" s="46"/>
      <c r="H54" s="47"/>
      <c r="I54" s="46"/>
      <c r="J54" s="47"/>
      <c r="K54" s="45"/>
      <c r="L54" s="46"/>
      <c r="M54" s="47"/>
      <c r="N54" s="45"/>
      <c r="O54" s="46"/>
      <c r="P54" s="47"/>
      <c r="Q54" s="45"/>
      <c r="R54" s="46"/>
      <c r="S54" s="47"/>
      <c r="T54" s="46"/>
      <c r="U54" s="1"/>
    </row>
    <row r="55" spans="1:21" ht="23.25">
      <c r="A55" s="1"/>
      <c r="B55" s="43"/>
      <c r="C55" s="50"/>
      <c r="D55" s="44" t="s">
        <v>39</v>
      </c>
      <c r="E55" s="44"/>
      <c r="F55" s="45"/>
      <c r="G55" s="46"/>
      <c r="H55" s="47">
        <v>984.4</v>
      </c>
      <c r="I55" s="46"/>
      <c r="J55" s="47"/>
      <c r="K55" s="45"/>
      <c r="L55" s="46"/>
      <c r="M55" s="47"/>
      <c r="N55" s="45"/>
      <c r="O55" s="46"/>
      <c r="P55" s="47"/>
      <c r="Q55" s="45"/>
      <c r="R55" s="46">
        <v>246.1</v>
      </c>
      <c r="S55" s="47"/>
      <c r="T55" s="46">
        <f>SUM(E55:S55)</f>
        <v>1230.5</v>
      </c>
      <c r="U55" s="1"/>
    </row>
    <row r="56" spans="1:21" ht="23.25">
      <c r="A56" s="1"/>
      <c r="B56" s="43"/>
      <c r="C56" s="44"/>
      <c r="D56" s="44" t="s">
        <v>40</v>
      </c>
      <c r="E56" s="44"/>
      <c r="F56" s="45">
        <v>316127.8</v>
      </c>
      <c r="G56" s="46">
        <v>48466.1</v>
      </c>
      <c r="H56" s="47">
        <v>171257.8</v>
      </c>
      <c r="I56" s="46">
        <v>315154.9</v>
      </c>
      <c r="J56" s="47"/>
      <c r="K56" s="45">
        <v>19335.6</v>
      </c>
      <c r="L56" s="46">
        <f>581677.9-16137.8-49778.4</f>
        <v>515761.69999999995</v>
      </c>
      <c r="M56" s="46">
        <f>16137.8+49778.4</f>
        <v>65916.2</v>
      </c>
      <c r="N56" s="45"/>
      <c r="O56" s="46"/>
      <c r="P56" s="47"/>
      <c r="Q56" s="45"/>
      <c r="R56" s="46"/>
      <c r="S56" s="47">
        <f>1478773-1452020.1-984.4</f>
        <v>25768.499999999905</v>
      </c>
      <c r="T56" s="46">
        <f>SUM(E56:S56)</f>
        <v>1477788.5999999999</v>
      </c>
      <c r="U56" s="1"/>
    </row>
    <row r="57" spans="1:21" ht="23.25">
      <c r="A57" s="1"/>
      <c r="B57" s="43"/>
      <c r="C57" s="44"/>
      <c r="D57" s="44"/>
      <c r="E57" s="44"/>
      <c r="F57" s="45"/>
      <c r="G57" s="46"/>
      <c r="H57" s="47"/>
      <c r="I57" s="46"/>
      <c r="J57" s="47"/>
      <c r="K57" s="45"/>
      <c r="L57" s="46"/>
      <c r="M57" s="47"/>
      <c r="N57" s="45"/>
      <c r="O57" s="46"/>
      <c r="P57" s="47"/>
      <c r="Q57" s="45"/>
      <c r="R57" s="46"/>
      <c r="S57" s="47"/>
      <c r="T57" s="46"/>
      <c r="U57" s="49"/>
    </row>
    <row r="58" spans="1:21" ht="23.25">
      <c r="A58" s="1"/>
      <c r="B58" s="43"/>
      <c r="C58" s="44" t="s">
        <v>48</v>
      </c>
      <c r="D58" s="44"/>
      <c r="E58" s="44"/>
      <c r="F58" s="45">
        <f>+F60+F61</f>
        <v>862786.9</v>
      </c>
      <c r="G58" s="45">
        <f>+G60+G61</f>
        <v>2621531.2</v>
      </c>
      <c r="H58" s="45">
        <f>+H60+H61</f>
        <v>1700419.3</v>
      </c>
      <c r="I58" s="46"/>
      <c r="J58" s="47"/>
      <c r="K58" s="45">
        <f aca="true" t="shared" si="16" ref="K58:S58">+K60+K61</f>
        <v>27316.3</v>
      </c>
      <c r="L58" s="46">
        <f t="shared" si="16"/>
        <v>6433</v>
      </c>
      <c r="M58" s="46">
        <f t="shared" si="16"/>
        <v>0</v>
      </c>
      <c r="N58" s="46">
        <f t="shared" si="16"/>
        <v>0</v>
      </c>
      <c r="O58" s="46">
        <f t="shared" si="16"/>
        <v>0</v>
      </c>
      <c r="P58" s="46">
        <f t="shared" si="16"/>
        <v>0</v>
      </c>
      <c r="Q58" s="46">
        <f t="shared" si="16"/>
        <v>124529.4</v>
      </c>
      <c r="R58" s="46">
        <f t="shared" si="16"/>
        <v>768297.4</v>
      </c>
      <c r="S58" s="46">
        <f t="shared" si="16"/>
        <v>55477.3</v>
      </c>
      <c r="T58" s="46">
        <f>+S58+R58+Q58+L58+K58+H58+G58+F58</f>
        <v>6166790.800000001</v>
      </c>
      <c r="U58" s="1"/>
    </row>
    <row r="59" spans="1:21" ht="23.25">
      <c r="A59" s="1"/>
      <c r="B59" s="43"/>
      <c r="C59" s="50"/>
      <c r="D59" s="44"/>
      <c r="E59" s="44"/>
      <c r="F59" s="45"/>
      <c r="G59" s="46"/>
      <c r="H59" s="47"/>
      <c r="I59" s="46"/>
      <c r="J59" s="47"/>
      <c r="K59" s="61"/>
      <c r="L59" s="61"/>
      <c r="M59" s="47"/>
      <c r="N59" s="45"/>
      <c r="O59" s="46"/>
      <c r="P59" s="47"/>
      <c r="Q59" s="45"/>
      <c r="R59" s="46"/>
      <c r="S59" s="47"/>
      <c r="T59" s="46"/>
      <c r="U59" s="1"/>
    </row>
    <row r="60" spans="1:21" ht="23.25">
      <c r="A60" s="1"/>
      <c r="B60" s="43"/>
      <c r="D60" s="63" t="s">
        <v>39</v>
      </c>
      <c r="E60" s="44"/>
      <c r="F60" s="45">
        <v>862786.9</v>
      </c>
      <c r="G60" s="46">
        <v>2481531.2</v>
      </c>
      <c r="H60" s="47">
        <v>450789.8</v>
      </c>
      <c r="I60" s="46"/>
      <c r="J60" s="47"/>
      <c r="K60" s="45">
        <v>27316.3</v>
      </c>
      <c r="L60" s="46">
        <v>6433</v>
      </c>
      <c r="M60" s="47"/>
      <c r="N60" s="45"/>
      <c r="O60" s="46"/>
      <c r="P60" s="47"/>
      <c r="Q60" s="45">
        <v>124529.4</v>
      </c>
      <c r="R60" s="46">
        <v>768297.4</v>
      </c>
      <c r="S60" s="47"/>
      <c r="T60" s="46">
        <f>+S60+R60+Q60+L60+K60+H60+G60+F60</f>
        <v>4721684.000000001</v>
      </c>
      <c r="U60" s="1"/>
    </row>
    <row r="61" spans="1:21" ht="23.25">
      <c r="A61" s="1"/>
      <c r="B61" s="43"/>
      <c r="D61" s="44" t="s">
        <v>40</v>
      </c>
      <c r="E61" s="44"/>
      <c r="F61" s="45"/>
      <c r="G61" s="46">
        <v>140000</v>
      </c>
      <c r="H61" s="47">
        <v>1249629.5</v>
      </c>
      <c r="I61" s="46"/>
      <c r="J61" s="47"/>
      <c r="K61" s="45"/>
      <c r="L61" s="46"/>
      <c r="M61" s="47"/>
      <c r="N61" s="45"/>
      <c r="O61" s="46"/>
      <c r="P61" s="47"/>
      <c r="Q61" s="45"/>
      <c r="R61" s="46"/>
      <c r="S61" s="47">
        <v>55477.3</v>
      </c>
      <c r="T61" s="46">
        <f>+S61+R61+Q61+L61+K61+H61+G61+F61</f>
        <v>1445106.8</v>
      </c>
      <c r="U61" s="1"/>
    </row>
    <row r="62" spans="1:21" ht="23.25">
      <c r="A62" s="1"/>
      <c r="B62" s="43"/>
      <c r="C62" s="44"/>
      <c r="D62" s="44"/>
      <c r="E62" s="44"/>
      <c r="F62" s="45"/>
      <c r="G62" s="46"/>
      <c r="H62" s="47"/>
      <c r="I62" s="46"/>
      <c r="J62" s="47"/>
      <c r="K62" s="45"/>
      <c r="L62" s="46"/>
      <c r="M62" s="47"/>
      <c r="N62" s="45"/>
      <c r="O62" s="46"/>
      <c r="P62" s="47"/>
      <c r="Q62" s="45"/>
      <c r="R62" s="46"/>
      <c r="S62" s="47"/>
      <c r="T62" s="46"/>
      <c r="U62" s="1"/>
    </row>
    <row r="63" spans="1:21" ht="23.25">
      <c r="A63" s="1"/>
      <c r="B63" s="43"/>
      <c r="D63" s="44"/>
      <c r="E63" s="44"/>
      <c r="F63" s="45"/>
      <c r="G63" s="46"/>
      <c r="H63" s="47"/>
      <c r="I63" s="46"/>
      <c r="J63" s="47"/>
      <c r="K63" s="45"/>
      <c r="L63" s="46"/>
      <c r="M63" s="47"/>
      <c r="N63" s="45"/>
      <c r="O63" s="46"/>
      <c r="P63" s="47"/>
      <c r="Q63" s="45"/>
      <c r="R63" s="46"/>
      <c r="S63" s="47"/>
      <c r="T63" s="46"/>
      <c r="U63" s="1"/>
    </row>
    <row r="64" spans="1:21" ht="23.25">
      <c r="A64" s="1"/>
      <c r="B64" s="43"/>
      <c r="E64" s="44"/>
      <c r="F64" s="45"/>
      <c r="G64" s="46"/>
      <c r="H64" s="47"/>
      <c r="I64" s="46"/>
      <c r="J64" s="47"/>
      <c r="K64" s="45"/>
      <c r="L64" s="46"/>
      <c r="M64" s="47"/>
      <c r="N64" s="45"/>
      <c r="O64" s="46"/>
      <c r="P64" s="47"/>
      <c r="Q64" s="45"/>
      <c r="R64" s="46"/>
      <c r="S64" s="47"/>
      <c r="T64" s="46"/>
      <c r="U64" s="1"/>
    </row>
    <row r="65" spans="1:21" ht="23.25">
      <c r="A65" s="1"/>
      <c r="B65" s="43"/>
      <c r="E65" s="44"/>
      <c r="F65" s="45"/>
      <c r="G65" s="46"/>
      <c r="H65" s="47"/>
      <c r="I65" s="46"/>
      <c r="J65" s="47"/>
      <c r="K65" s="45"/>
      <c r="L65" s="46"/>
      <c r="M65" s="47"/>
      <c r="N65" s="45"/>
      <c r="O65" s="46"/>
      <c r="P65" s="47"/>
      <c r="Q65" s="45"/>
      <c r="R65" s="46"/>
      <c r="S65" s="47"/>
      <c r="T65" s="46"/>
      <c r="U65" s="1"/>
    </row>
    <row r="66" spans="1:21" ht="23.25">
      <c r="A66" s="1"/>
      <c r="B66" s="43"/>
      <c r="E66" s="44"/>
      <c r="F66" s="45"/>
      <c r="G66" s="46"/>
      <c r="H66" s="47"/>
      <c r="I66" s="46"/>
      <c r="J66" s="47"/>
      <c r="K66" s="45"/>
      <c r="L66" s="46"/>
      <c r="M66" s="47"/>
      <c r="N66" s="45"/>
      <c r="O66" s="46"/>
      <c r="P66" s="47"/>
      <c r="Q66" s="45"/>
      <c r="R66" s="46"/>
      <c r="S66" s="47"/>
      <c r="T66" s="46"/>
      <c r="U66" s="1"/>
    </row>
    <row r="67" spans="1:21" s="78" customFormat="1" ht="23.25">
      <c r="A67" s="1"/>
      <c r="B67" s="76"/>
      <c r="C67" s="77"/>
      <c r="D67" s="77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2"/>
      <c r="U67" s="80"/>
    </row>
    <row r="68" spans="1:21" s="68" customFormat="1" ht="23.25">
      <c r="A68" s="1"/>
      <c r="B68" s="43"/>
      <c r="C68" s="81" t="s">
        <v>56</v>
      </c>
      <c r="D68" s="56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2"/>
      <c r="U68" s="59"/>
    </row>
    <row r="69" spans="1:21" s="68" customFormat="1" ht="23.25">
      <c r="A69" s="1"/>
      <c r="B69" s="43"/>
      <c r="C69" s="81" t="s">
        <v>55</v>
      </c>
      <c r="D69" s="56"/>
      <c r="E69" s="56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2"/>
      <c r="U69" s="59"/>
    </row>
    <row r="70" spans="1:21" s="68" customFormat="1" ht="23.25">
      <c r="A70" s="1"/>
      <c r="B70" s="43"/>
      <c r="C70" s="81" t="s">
        <v>54</v>
      </c>
      <c r="D70" s="56"/>
      <c r="E70" s="56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2"/>
      <c r="U70" s="59"/>
    </row>
    <row r="71" spans="1:21" s="68" customFormat="1" ht="23.25">
      <c r="A71" s="1"/>
      <c r="B71" s="43"/>
      <c r="C71" s="73" t="s">
        <v>51</v>
      </c>
      <c r="E71" s="56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2"/>
      <c r="U71" s="59"/>
    </row>
    <row r="72" spans="1:21" s="68" customFormat="1" ht="23.25">
      <c r="A72" s="1"/>
      <c r="B72" s="43"/>
      <c r="C72" s="74" t="s">
        <v>58</v>
      </c>
      <c r="E72" s="56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2"/>
      <c r="U72" s="59"/>
    </row>
    <row r="73" spans="1:21" s="68" customFormat="1" ht="23.25">
      <c r="A73" s="1"/>
      <c r="B73" s="43"/>
      <c r="C73" s="56" t="s">
        <v>57</v>
      </c>
      <c r="D73" s="56"/>
      <c r="E73" s="56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2"/>
      <c r="U73" s="59"/>
    </row>
    <row r="74" spans="1:21" s="68" customFormat="1" ht="23.25">
      <c r="A74" s="1"/>
      <c r="B74" s="43"/>
      <c r="C74" s="81" t="s">
        <v>53</v>
      </c>
      <c r="D74" s="56"/>
      <c r="E74" s="56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2"/>
      <c r="U74" s="59"/>
    </row>
    <row r="75" spans="1:21" s="68" customFormat="1" ht="23.25">
      <c r="A75" s="1"/>
      <c r="B75" s="43"/>
      <c r="C75" s="81" t="s">
        <v>52</v>
      </c>
      <c r="D75" s="56"/>
      <c r="E75" s="56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2"/>
      <c r="U75" s="59"/>
    </row>
    <row r="76" spans="1:21" s="68" customFormat="1" ht="23.25">
      <c r="A76" s="1"/>
      <c r="B76" s="43"/>
      <c r="C76" s="81"/>
      <c r="D76" s="56"/>
      <c r="E76" s="56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2"/>
      <c r="U76" s="59"/>
    </row>
    <row r="77" spans="1:21" s="68" customFormat="1" ht="23.25">
      <c r="A77" s="1"/>
      <c r="B77" s="4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2"/>
      <c r="U77" s="59"/>
    </row>
    <row r="78" spans="1:21" s="68" customFormat="1" ht="23.25">
      <c r="A78" s="1"/>
      <c r="B78" s="43"/>
      <c r="C78" s="56"/>
      <c r="D78" s="56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2"/>
      <c r="U78" s="59"/>
    </row>
    <row r="79" spans="1:21" s="68" customFormat="1" ht="23.25">
      <c r="A79" s="1"/>
      <c r="B79" s="43"/>
      <c r="C79" s="56"/>
      <c r="D79" s="56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2"/>
      <c r="U79" s="59"/>
    </row>
    <row r="80" spans="1:21" s="68" customFormat="1" ht="23.25">
      <c r="A80" s="1"/>
      <c r="B80" s="43"/>
      <c r="C80" s="56"/>
      <c r="D80" s="56"/>
      <c r="E80" s="56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2"/>
      <c r="U80" s="59"/>
    </row>
    <row r="81" spans="1:21" s="68" customFormat="1" ht="23.25">
      <c r="A81" s="1"/>
      <c r="B81" s="43"/>
      <c r="C81" s="56"/>
      <c r="D81" s="56"/>
      <c r="E81" s="56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2"/>
      <c r="U81" s="59"/>
    </row>
    <row r="82" spans="1:21" s="68" customFormat="1" ht="23.25">
      <c r="A82" s="1"/>
      <c r="B82" s="43"/>
      <c r="C82" s="56"/>
      <c r="D82" s="56"/>
      <c r="E82" s="56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2"/>
      <c r="U82" s="59"/>
    </row>
    <row r="83" spans="1:21" s="68" customFormat="1" ht="23.25">
      <c r="A83" s="1"/>
      <c r="B83" s="43"/>
      <c r="C83" s="56"/>
      <c r="E83" s="56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2"/>
      <c r="U83" s="59"/>
    </row>
    <row r="84" spans="1:21" s="68" customFormat="1" ht="23.25">
      <c r="A84" s="1"/>
      <c r="B84" s="43"/>
      <c r="C84" s="56"/>
      <c r="E84" s="56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2"/>
      <c r="U84" s="59"/>
    </row>
    <row r="85" spans="1:21" s="68" customFormat="1" ht="23.25">
      <c r="A85" s="1"/>
      <c r="B85" s="43"/>
      <c r="C85" s="56"/>
      <c r="D85" s="56"/>
      <c r="E85" s="56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2"/>
      <c r="U85" s="59"/>
    </row>
    <row r="86" spans="1:21" s="68" customFormat="1" ht="23.25">
      <c r="A86" s="1"/>
      <c r="B86" s="43"/>
      <c r="C86" s="56"/>
      <c r="D86" s="56"/>
      <c r="E86" s="56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2"/>
      <c r="U86" s="59"/>
    </row>
    <row r="87" spans="1:21" s="68" customFormat="1" ht="23.25">
      <c r="A87" s="1"/>
      <c r="B87" s="43"/>
      <c r="C87" s="56"/>
      <c r="D87" s="56"/>
      <c r="E87" s="56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2"/>
      <c r="U87" s="59"/>
    </row>
    <row r="88" spans="1:21" s="68" customFormat="1" ht="23.25">
      <c r="A88" s="1"/>
      <c r="B88" s="43"/>
      <c r="C88" s="56"/>
      <c r="D88" s="56"/>
      <c r="E88" s="56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2"/>
      <c r="U88" s="59"/>
    </row>
    <row r="89" spans="1:21" s="68" customFormat="1" ht="23.25">
      <c r="A89" s="1"/>
      <c r="B89" s="43"/>
      <c r="C89" s="56"/>
      <c r="D89" s="56"/>
      <c r="E89" s="56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2"/>
      <c r="U89" s="59"/>
    </row>
    <row r="90" spans="1:21" s="68" customFormat="1" ht="23.25">
      <c r="A90" s="1"/>
      <c r="B90" s="51"/>
      <c r="C90" s="52"/>
      <c r="D90" s="52"/>
      <c r="E90" s="5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83"/>
      <c r="U90" s="59"/>
    </row>
    <row r="91" spans="1:21" ht="23.25">
      <c r="A91" s="59" t="s">
        <v>37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 t="s">
        <v>37</v>
      </c>
    </row>
    <row r="93" ht="23.25">
      <c r="C93" s="44"/>
    </row>
    <row r="94" ht="23.25">
      <c r="C94" s="44"/>
    </row>
    <row r="95" ht="23.25">
      <c r="C95" s="44"/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26" t="s">
        <v>4</v>
      </c>
      <c r="C65492" s="26"/>
      <c r="D65492" s="26"/>
      <c r="E65492" s="26"/>
      <c r="F65492" s="26"/>
      <c r="G65492" s="26"/>
      <c r="H65492" s="26"/>
      <c r="I65492" s="26"/>
      <c r="J65492" s="26"/>
      <c r="K65492" s="26"/>
      <c r="L65492" s="26"/>
      <c r="M65492" s="26"/>
      <c r="N65492" s="26"/>
      <c r="O65492" s="26"/>
      <c r="P65492" s="26"/>
      <c r="Q65492" s="26"/>
      <c r="R65492" s="26"/>
      <c r="S65492" s="26"/>
      <c r="T65492" s="58" t="s">
        <v>36</v>
      </c>
      <c r="U65492" s="1"/>
    </row>
    <row r="65493" spans="1:21" ht="23.25">
      <c r="A65493" s="1"/>
      <c r="B65493" s="6"/>
      <c r="C65493" s="7"/>
      <c r="D65493" s="7"/>
      <c r="E65493" s="7"/>
      <c r="F65493" s="8" t="s">
        <v>5</v>
      </c>
      <c r="G65493" s="9"/>
      <c r="H65493" s="9"/>
      <c r="I65493" s="9"/>
      <c r="J65493" s="9"/>
      <c r="K65493" s="8" t="s">
        <v>6</v>
      </c>
      <c r="L65493" s="9"/>
      <c r="M65493" s="9"/>
      <c r="N65493" s="8" t="s">
        <v>7</v>
      </c>
      <c r="O65493" s="10"/>
      <c r="P65493" s="9" t="s">
        <v>8</v>
      </c>
      <c r="Q65493" s="9"/>
      <c r="R65493" s="11"/>
      <c r="S65493" s="12"/>
      <c r="T65493" s="13"/>
      <c r="U65493" s="1"/>
    </row>
    <row r="65494" spans="1:21" ht="23.25">
      <c r="A65494" s="1"/>
      <c r="B65494" s="14"/>
      <c r="C65494" s="1"/>
      <c r="D65494" s="1"/>
      <c r="E65494" s="1"/>
      <c r="F65494" s="15"/>
      <c r="G65494" s="11"/>
      <c r="H65494" s="16"/>
      <c r="I65494" s="17"/>
      <c r="J65494" s="12" t="s">
        <v>9</v>
      </c>
      <c r="K65494" s="18" t="s">
        <v>10</v>
      </c>
      <c r="L65494" s="13"/>
      <c r="M65494" s="16"/>
      <c r="N65494" s="19"/>
      <c r="O65494" s="11"/>
      <c r="P65494" s="12"/>
      <c r="Q65494" s="19"/>
      <c r="R65494" s="20"/>
      <c r="S65494" s="21" t="s">
        <v>11</v>
      </c>
      <c r="T65494" s="22" t="s">
        <v>12</v>
      </c>
      <c r="U65494" s="1"/>
    </row>
    <row r="65495" spans="1:21" ht="23.25">
      <c r="A65495" s="1"/>
      <c r="B65495" s="14"/>
      <c r="C65495" s="1"/>
      <c r="D65495" s="2" t="s">
        <v>13</v>
      </c>
      <c r="E65495" s="1"/>
      <c r="F65495" s="23" t="s">
        <v>14</v>
      </c>
      <c r="G65495" s="22" t="s">
        <v>15</v>
      </c>
      <c r="H65495" s="24" t="s">
        <v>14</v>
      </c>
      <c r="I65495" s="25" t="s">
        <v>16</v>
      </c>
      <c r="J65495" s="26" t="s">
        <v>17</v>
      </c>
      <c r="K65495" s="27" t="s">
        <v>18</v>
      </c>
      <c r="L65495" s="28" t="s">
        <v>19</v>
      </c>
      <c r="M65495" s="3" t="s">
        <v>16</v>
      </c>
      <c r="N65495" s="29" t="s">
        <v>20</v>
      </c>
      <c r="O65495" s="22" t="s">
        <v>16</v>
      </c>
      <c r="P65495" s="3" t="s">
        <v>21</v>
      </c>
      <c r="Q65495" s="27" t="s">
        <v>22</v>
      </c>
      <c r="R65495" s="22" t="s">
        <v>23</v>
      </c>
      <c r="S65495" s="3" t="s">
        <v>24</v>
      </c>
      <c r="T65495" s="22"/>
      <c r="U65495" s="1"/>
    </row>
    <row r="65496" spans="1:21" ht="23.25">
      <c r="A65496" s="1"/>
      <c r="B65496" s="30"/>
      <c r="C65496" s="31"/>
      <c r="D65496" s="31"/>
      <c r="E65496" s="31"/>
      <c r="F65496" s="32" t="s">
        <v>25</v>
      </c>
      <c r="G65496" s="33" t="s">
        <v>26</v>
      </c>
      <c r="H65496" s="34" t="s">
        <v>27</v>
      </c>
      <c r="I65496" s="35" t="s">
        <v>22</v>
      </c>
      <c r="J65496" s="36" t="s">
        <v>28</v>
      </c>
      <c r="K65496" s="37" t="s">
        <v>29</v>
      </c>
      <c r="L65496" s="33" t="s">
        <v>30</v>
      </c>
      <c r="M65496" s="34" t="s">
        <v>22</v>
      </c>
      <c r="N65496" s="38" t="s">
        <v>31</v>
      </c>
      <c r="O65496" s="39" t="s">
        <v>22</v>
      </c>
      <c r="P65496" s="40" t="s">
        <v>32</v>
      </c>
      <c r="Q65496" s="38" t="s">
        <v>33</v>
      </c>
      <c r="R65496" s="41" t="s">
        <v>34</v>
      </c>
      <c r="S65496" s="42" t="s">
        <v>35</v>
      </c>
      <c r="T65496" s="39"/>
      <c r="U65496" s="1"/>
    </row>
    <row r="65497" spans="1:21" ht="23.25">
      <c r="A65497" s="1"/>
      <c r="B65497" s="43"/>
      <c r="C65497" s="44"/>
      <c r="D65497" s="44"/>
      <c r="E65497" s="44"/>
      <c r="F65497" s="45"/>
      <c r="G65497" s="46"/>
      <c r="H65497" s="47"/>
      <c r="I65497" s="46"/>
      <c r="J65497" s="47"/>
      <c r="K65497" s="45"/>
      <c r="L65497" s="46"/>
      <c r="M65497" s="47"/>
      <c r="N65497" s="45"/>
      <c r="O65497" s="46"/>
      <c r="P65497" s="47"/>
      <c r="Q65497" s="45"/>
      <c r="R65497" s="46"/>
      <c r="S65497" s="47"/>
      <c r="T65497" s="46"/>
      <c r="U65497" s="1"/>
    </row>
    <row r="65498" spans="1:21" ht="23.25">
      <c r="A65498" s="1"/>
      <c r="B65498" s="43"/>
      <c r="C65498" s="48"/>
      <c r="D65498" s="44"/>
      <c r="E65498" s="44"/>
      <c r="F65498" s="45"/>
      <c r="G65498" s="45"/>
      <c r="H65498" s="45"/>
      <c r="I65498" s="45"/>
      <c r="J65498" s="45"/>
      <c r="K65498" s="45"/>
      <c r="L65498" s="45"/>
      <c r="M65498" s="45"/>
      <c r="N65498" s="45"/>
      <c r="O65498" s="45"/>
      <c r="P65498" s="45"/>
      <c r="Q65498" s="45"/>
      <c r="R65498" s="45"/>
      <c r="S65498" s="45"/>
      <c r="T65498" s="46"/>
      <c r="U65498" s="1"/>
    </row>
    <row r="65499" spans="1:21" ht="23.25">
      <c r="A65499" s="1"/>
      <c r="B65499" s="43"/>
      <c r="C65499" s="44"/>
      <c r="D65499" s="44"/>
      <c r="E65499" s="44"/>
      <c r="F65499" s="45"/>
      <c r="G65499" s="46"/>
      <c r="H65499" s="47"/>
      <c r="I65499" s="46"/>
      <c r="J65499" s="47"/>
      <c r="K65499" s="45"/>
      <c r="L65499" s="46"/>
      <c r="M65499" s="47"/>
      <c r="N65499" s="45"/>
      <c r="O65499" s="46"/>
      <c r="P65499" s="47"/>
      <c r="Q65499" s="45"/>
      <c r="R65499" s="46"/>
      <c r="S65499" s="47"/>
      <c r="T65499" s="46"/>
      <c r="U65499" s="1"/>
    </row>
    <row r="65500" spans="1:21" ht="23.25">
      <c r="A65500" s="1"/>
      <c r="B65500" s="43"/>
      <c r="C65500" s="50"/>
      <c r="D65500" s="44"/>
      <c r="E65500" s="44"/>
      <c r="F65500" s="45"/>
      <c r="G65500" s="46"/>
      <c r="H65500" s="47"/>
      <c r="I65500" s="46"/>
      <c r="J65500" s="47"/>
      <c r="K65500" s="45"/>
      <c r="L65500" s="46"/>
      <c r="M65500" s="47"/>
      <c r="N65500" s="45"/>
      <c r="O65500" s="46"/>
      <c r="P65500" s="47"/>
      <c r="Q65500" s="45"/>
      <c r="R65500" s="46"/>
      <c r="S65500" s="47"/>
      <c r="T65500" s="46"/>
      <c r="U65500" s="1"/>
    </row>
    <row r="65501" spans="1:21" ht="23.25">
      <c r="A65501" s="1"/>
      <c r="B65501" s="43"/>
      <c r="C65501" s="44"/>
      <c r="D65501" s="44"/>
      <c r="E65501" s="44"/>
      <c r="F65501" s="45"/>
      <c r="G65501" s="46"/>
      <c r="H65501" s="47"/>
      <c r="I65501" s="46"/>
      <c r="J65501" s="47"/>
      <c r="K65501" s="45"/>
      <c r="L65501" s="46"/>
      <c r="M65501" s="47"/>
      <c r="N65501" s="45"/>
      <c r="O65501" s="46"/>
      <c r="P65501" s="47"/>
      <c r="Q65501" s="45"/>
      <c r="R65501" s="46"/>
      <c r="S65501" s="47"/>
      <c r="T65501" s="46"/>
      <c r="U65501" s="1"/>
    </row>
    <row r="65502" spans="1:21" ht="23.25">
      <c r="A65502" s="1"/>
      <c r="B65502" s="43"/>
      <c r="C65502" s="44"/>
      <c r="D65502" s="44"/>
      <c r="E65502" s="44"/>
      <c r="F65502" s="45"/>
      <c r="G65502" s="46"/>
      <c r="H65502" s="47"/>
      <c r="I65502" s="46"/>
      <c r="J65502" s="47"/>
      <c r="K65502" s="45"/>
      <c r="L65502" s="46"/>
      <c r="M65502" s="47"/>
      <c r="N65502" s="45"/>
      <c r="O65502" s="46"/>
      <c r="P65502" s="47"/>
      <c r="Q65502" s="45"/>
      <c r="R65502" s="46"/>
      <c r="S65502" s="47"/>
      <c r="T65502" s="46"/>
      <c r="U65502" s="49"/>
    </row>
    <row r="65503" spans="1:21" ht="23.25">
      <c r="A65503" s="1"/>
      <c r="B65503" s="43"/>
      <c r="C65503" s="44"/>
      <c r="D65503" s="44"/>
      <c r="E65503" s="44"/>
      <c r="F65503" s="45"/>
      <c r="G65503" s="46"/>
      <c r="H65503" s="47"/>
      <c r="I65503" s="46"/>
      <c r="J65503" s="47"/>
      <c r="K65503" s="45"/>
      <c r="L65503" s="46"/>
      <c r="M65503" s="47"/>
      <c r="N65503" s="45"/>
      <c r="O65503" s="46"/>
      <c r="P65503" s="47"/>
      <c r="Q65503" s="45"/>
      <c r="R65503" s="46"/>
      <c r="S65503" s="47"/>
      <c r="T65503" s="46"/>
      <c r="U65503" s="1"/>
    </row>
    <row r="65504" spans="1:21" ht="23.25">
      <c r="A65504" s="1"/>
      <c r="B65504" s="43"/>
      <c r="C65504" s="50"/>
      <c r="D65504" s="44"/>
      <c r="E65504" s="44"/>
      <c r="F65504" s="45"/>
      <c r="G65504" s="46"/>
      <c r="H65504" s="47"/>
      <c r="I65504" s="46"/>
      <c r="J65504" s="47"/>
      <c r="K65504" s="45"/>
      <c r="L65504" s="46"/>
      <c r="M65504" s="47"/>
      <c r="N65504" s="45"/>
      <c r="O65504" s="46"/>
      <c r="P65504" s="47"/>
      <c r="Q65504" s="45"/>
      <c r="R65504" s="46"/>
      <c r="S65504" s="47"/>
      <c r="T65504" s="46"/>
      <c r="U65504" s="1"/>
    </row>
    <row r="65505" spans="1:21" ht="23.25">
      <c r="A65505" s="1"/>
      <c r="B65505" s="43"/>
      <c r="C65505" s="44"/>
      <c r="D65505" s="44"/>
      <c r="E65505" s="44"/>
      <c r="F65505" s="45"/>
      <c r="G65505" s="46"/>
      <c r="H65505" s="47"/>
      <c r="I65505" s="46"/>
      <c r="J65505" s="47"/>
      <c r="K65505" s="45"/>
      <c r="L65505" s="46"/>
      <c r="M65505" s="47"/>
      <c r="N65505" s="45"/>
      <c r="O65505" s="46"/>
      <c r="P65505" s="47"/>
      <c r="Q65505" s="45"/>
      <c r="R65505" s="46"/>
      <c r="S65505" s="47"/>
      <c r="T65505" s="46"/>
      <c r="U65505" s="1"/>
    </row>
    <row r="65506" spans="1:21" ht="23.25">
      <c r="A65506" s="1"/>
      <c r="B65506" s="43"/>
      <c r="C65506" s="44"/>
      <c r="D65506" s="44"/>
      <c r="E65506" s="44"/>
      <c r="F65506" s="45"/>
      <c r="G65506" s="46"/>
      <c r="H65506" s="47"/>
      <c r="I65506" s="46"/>
      <c r="J65506" s="47"/>
      <c r="K65506" s="45"/>
      <c r="L65506" s="46"/>
      <c r="M65506" s="47"/>
      <c r="N65506" s="45"/>
      <c r="O65506" s="46"/>
      <c r="P65506" s="47"/>
      <c r="Q65506" s="45"/>
      <c r="R65506" s="46"/>
      <c r="S65506" s="47"/>
      <c r="T65506" s="46"/>
      <c r="U65506" s="1"/>
    </row>
    <row r="65507" spans="1:21" ht="23.25">
      <c r="A65507" s="1"/>
      <c r="B65507" s="43"/>
      <c r="C65507" s="44"/>
      <c r="D65507" s="44"/>
      <c r="E65507" s="44"/>
      <c r="F65507" s="45"/>
      <c r="G65507" s="46"/>
      <c r="H65507" s="47"/>
      <c r="I65507" s="46"/>
      <c r="J65507" s="47"/>
      <c r="K65507" s="45"/>
      <c r="L65507" s="46"/>
      <c r="M65507" s="47"/>
      <c r="N65507" s="45"/>
      <c r="O65507" s="46"/>
      <c r="P65507" s="47"/>
      <c r="Q65507" s="45"/>
      <c r="R65507" s="46"/>
      <c r="S65507" s="47"/>
      <c r="T65507" s="46"/>
      <c r="U65507" s="1"/>
    </row>
    <row r="65508" spans="1:21" ht="23.25">
      <c r="A65508" s="1"/>
      <c r="B65508" s="43"/>
      <c r="C65508" s="44"/>
      <c r="D65508" s="44"/>
      <c r="E65508" s="44"/>
      <c r="F65508" s="45"/>
      <c r="G65508" s="46"/>
      <c r="H65508" s="47"/>
      <c r="I65508" s="46"/>
      <c r="J65508" s="47"/>
      <c r="K65508" s="45"/>
      <c r="L65508" s="46"/>
      <c r="M65508" s="47"/>
      <c r="N65508" s="45"/>
      <c r="O65508" s="46"/>
      <c r="P65508" s="47"/>
      <c r="Q65508" s="45"/>
      <c r="R65508" s="46"/>
      <c r="S65508" s="47"/>
      <c r="T65508" s="46"/>
      <c r="U65508" s="1"/>
    </row>
    <row r="65509" spans="1:21" ht="23.25">
      <c r="A65509" s="1"/>
      <c r="B65509" s="43"/>
      <c r="C65509" s="44"/>
      <c r="D65509" s="44"/>
      <c r="E65509" s="44"/>
      <c r="F65509" s="45"/>
      <c r="G65509" s="46"/>
      <c r="H65509" s="47"/>
      <c r="I65509" s="46"/>
      <c r="J65509" s="47"/>
      <c r="K65509" s="45"/>
      <c r="L65509" s="46"/>
      <c r="M65509" s="47"/>
      <c r="N65509" s="45"/>
      <c r="O65509" s="46"/>
      <c r="P65509" s="47"/>
      <c r="Q65509" s="45"/>
      <c r="R65509" s="46"/>
      <c r="S65509" s="47"/>
      <c r="T65509" s="46"/>
      <c r="U65509" s="1"/>
    </row>
    <row r="65510" spans="1:21" ht="23.25">
      <c r="A65510" s="1"/>
      <c r="B65510" s="43"/>
      <c r="C65510" s="44"/>
      <c r="D65510" s="44"/>
      <c r="E65510" s="44"/>
      <c r="F65510" s="45"/>
      <c r="G65510" s="46"/>
      <c r="H65510" s="47"/>
      <c r="I65510" s="46"/>
      <c r="J65510" s="47"/>
      <c r="K65510" s="45"/>
      <c r="L65510" s="46"/>
      <c r="M65510" s="47"/>
      <c r="N65510" s="45"/>
      <c r="O65510" s="46"/>
      <c r="P65510" s="47"/>
      <c r="Q65510" s="45"/>
      <c r="R65510" s="46"/>
      <c r="S65510" s="47"/>
      <c r="T65510" s="46"/>
      <c r="U65510" s="1"/>
    </row>
    <row r="65511" spans="1:21" ht="23.25">
      <c r="A65511" s="1"/>
      <c r="B65511" s="43"/>
      <c r="C65511" s="44"/>
      <c r="D65511" s="44"/>
      <c r="E65511" s="44"/>
      <c r="F65511" s="45"/>
      <c r="G65511" s="46"/>
      <c r="H65511" s="47"/>
      <c r="I65511" s="46"/>
      <c r="J65511" s="47"/>
      <c r="K65511" s="45"/>
      <c r="L65511" s="46"/>
      <c r="M65511" s="47"/>
      <c r="N65511" s="45"/>
      <c r="O65511" s="46"/>
      <c r="P65511" s="47"/>
      <c r="Q65511" s="45"/>
      <c r="R65511" s="46"/>
      <c r="S65511" s="47"/>
      <c r="T65511" s="46"/>
      <c r="U65511" s="1"/>
    </row>
    <row r="65512" spans="1:21" ht="23.25">
      <c r="A65512" s="1"/>
      <c r="B65512" s="43"/>
      <c r="C65512" s="44"/>
      <c r="D65512" s="44"/>
      <c r="E65512" s="44"/>
      <c r="F65512" s="45"/>
      <c r="G65512" s="46"/>
      <c r="H65512" s="47"/>
      <c r="I65512" s="46"/>
      <c r="J65512" s="47"/>
      <c r="K65512" s="45"/>
      <c r="L65512" s="46"/>
      <c r="M65512" s="47"/>
      <c r="N65512" s="45"/>
      <c r="O65512" s="46"/>
      <c r="P65512" s="47"/>
      <c r="Q65512" s="45"/>
      <c r="R65512" s="46"/>
      <c r="S65512" s="47"/>
      <c r="T65512" s="46"/>
      <c r="U65512" s="1"/>
    </row>
    <row r="65513" spans="1:21" ht="23.25">
      <c r="A65513" s="1"/>
      <c r="B65513" s="43"/>
      <c r="C65513" s="44"/>
      <c r="D65513" s="44"/>
      <c r="E65513" s="44"/>
      <c r="F65513" s="45"/>
      <c r="G65513" s="46"/>
      <c r="H65513" s="47"/>
      <c r="I65513" s="46"/>
      <c r="J65513" s="47"/>
      <c r="K65513" s="45"/>
      <c r="L65513" s="46"/>
      <c r="M65513" s="47"/>
      <c r="N65513" s="45"/>
      <c r="O65513" s="46"/>
      <c r="P65513" s="47"/>
      <c r="Q65513" s="45"/>
      <c r="R65513" s="46"/>
      <c r="S65513" s="47"/>
      <c r="T65513" s="46"/>
      <c r="U65513" s="1"/>
    </row>
    <row r="65514" spans="1:21" ht="23.25">
      <c r="A65514" s="1"/>
      <c r="B65514" s="43"/>
      <c r="C65514" s="44"/>
      <c r="D65514" s="44"/>
      <c r="E65514" s="44"/>
      <c r="F65514" s="45"/>
      <c r="G65514" s="46"/>
      <c r="H65514" s="47"/>
      <c r="I65514" s="46"/>
      <c r="J65514" s="47"/>
      <c r="K65514" s="45"/>
      <c r="L65514" s="46"/>
      <c r="M65514" s="47"/>
      <c r="N65514" s="45"/>
      <c r="O65514" s="46"/>
      <c r="P65514" s="47"/>
      <c r="Q65514" s="45"/>
      <c r="R65514" s="46"/>
      <c r="S65514" s="47"/>
      <c r="T65514" s="46"/>
      <c r="U65514" s="1"/>
    </row>
    <row r="65515" spans="1:21" ht="23.25">
      <c r="A65515" s="1"/>
      <c r="B65515" s="43"/>
      <c r="C65515" s="44"/>
      <c r="D65515" s="44"/>
      <c r="E65515" s="44"/>
      <c r="F65515" s="45"/>
      <c r="G65515" s="46"/>
      <c r="H65515" s="47"/>
      <c r="I65515" s="46"/>
      <c r="J65515" s="47"/>
      <c r="K65515" s="45"/>
      <c r="L65515" s="46"/>
      <c r="M65515" s="47"/>
      <c r="N65515" s="45"/>
      <c r="O65515" s="46"/>
      <c r="P65515" s="47"/>
      <c r="Q65515" s="45"/>
      <c r="R65515" s="46"/>
      <c r="S65515" s="47"/>
      <c r="T65515" s="46"/>
      <c r="U65515" s="1"/>
    </row>
    <row r="65516" spans="1:21" ht="23.25">
      <c r="A65516" s="1"/>
      <c r="B65516" s="43"/>
      <c r="C65516" s="44"/>
      <c r="D65516" s="44"/>
      <c r="E65516" s="44"/>
      <c r="F65516" s="45"/>
      <c r="G65516" s="46"/>
      <c r="H65516" s="47"/>
      <c r="I65516" s="46"/>
      <c r="J65516" s="47"/>
      <c r="K65516" s="45"/>
      <c r="L65516" s="46"/>
      <c r="M65516" s="47"/>
      <c r="N65516" s="45"/>
      <c r="O65516" s="46"/>
      <c r="P65516" s="47"/>
      <c r="Q65516" s="45"/>
      <c r="R65516" s="46"/>
      <c r="S65516" s="47"/>
      <c r="T65516" s="46"/>
      <c r="U65516" s="1"/>
    </row>
    <row r="65517" spans="1:21" ht="23.25">
      <c r="A65517" s="1"/>
      <c r="B65517" s="43"/>
      <c r="C65517" s="44"/>
      <c r="D65517" s="44"/>
      <c r="E65517" s="44"/>
      <c r="F65517" s="45"/>
      <c r="G65517" s="46"/>
      <c r="H65517" s="47"/>
      <c r="I65517" s="46"/>
      <c r="J65517" s="47"/>
      <c r="K65517" s="45"/>
      <c r="L65517" s="46"/>
      <c r="M65517" s="47"/>
      <c r="N65517" s="45"/>
      <c r="O65517" s="46"/>
      <c r="P65517" s="47"/>
      <c r="Q65517" s="45"/>
      <c r="R65517" s="46"/>
      <c r="S65517" s="47"/>
      <c r="T65517" s="46"/>
      <c r="U65517" s="1"/>
    </row>
    <row r="65518" spans="1:21" ht="23.25">
      <c r="A65518" s="1"/>
      <c r="B65518" s="43"/>
      <c r="C65518" s="44"/>
      <c r="D65518" s="44"/>
      <c r="E65518" s="44"/>
      <c r="F65518" s="45"/>
      <c r="G65518" s="46"/>
      <c r="H65518" s="47"/>
      <c r="I65518" s="46"/>
      <c r="J65518" s="47"/>
      <c r="K65518" s="45"/>
      <c r="L65518" s="46"/>
      <c r="M65518" s="47"/>
      <c r="N65518" s="45"/>
      <c r="O65518" s="46"/>
      <c r="P65518" s="47"/>
      <c r="Q65518" s="45"/>
      <c r="R65518" s="46"/>
      <c r="S65518" s="47"/>
      <c r="T65518" s="46"/>
      <c r="U65518" s="1"/>
    </row>
    <row r="65519" spans="1:21" ht="23.25">
      <c r="A65519" s="1"/>
      <c r="B65519" s="43"/>
      <c r="C65519" s="44"/>
      <c r="D65519" s="44"/>
      <c r="E65519" s="44"/>
      <c r="F65519" s="45"/>
      <c r="G65519" s="46"/>
      <c r="H65519" s="47"/>
      <c r="I65519" s="46"/>
      <c r="J65519" s="47"/>
      <c r="K65519" s="45"/>
      <c r="L65519" s="46"/>
      <c r="M65519" s="47"/>
      <c r="N65519" s="45"/>
      <c r="O65519" s="46"/>
      <c r="P65519" s="47"/>
      <c r="Q65519" s="45"/>
      <c r="R65519" s="46"/>
      <c r="S65519" s="47"/>
      <c r="T65519" s="46"/>
      <c r="U65519" s="1"/>
    </row>
    <row r="65520" spans="1:21" ht="23.25">
      <c r="A65520" s="1"/>
      <c r="B65520" s="43"/>
      <c r="C65520" s="44"/>
      <c r="D65520" s="44"/>
      <c r="E65520" s="44"/>
      <c r="F65520" s="45"/>
      <c r="G65520" s="46"/>
      <c r="H65520" s="47"/>
      <c r="I65520" s="46"/>
      <c r="J65520" s="47"/>
      <c r="K65520" s="45"/>
      <c r="L65520" s="46"/>
      <c r="M65520" s="47"/>
      <c r="N65520" s="45"/>
      <c r="O65520" s="46"/>
      <c r="P65520" s="47"/>
      <c r="Q65520" s="45"/>
      <c r="R65520" s="46"/>
      <c r="S65520" s="47"/>
      <c r="T65520" s="46"/>
      <c r="U65520" s="1"/>
    </row>
    <row r="65521" spans="1:21" ht="23.25">
      <c r="A65521" s="1"/>
      <c r="B65521" s="43"/>
      <c r="C65521" s="44"/>
      <c r="D65521" s="44"/>
      <c r="E65521" s="44"/>
      <c r="F65521" s="45"/>
      <c r="G65521" s="46"/>
      <c r="H65521" s="47"/>
      <c r="I65521" s="46"/>
      <c r="J65521" s="47"/>
      <c r="K65521" s="45"/>
      <c r="L65521" s="46"/>
      <c r="M65521" s="47"/>
      <c r="N65521" s="45"/>
      <c r="O65521" s="46"/>
      <c r="P65521" s="47"/>
      <c r="Q65521" s="45"/>
      <c r="R65521" s="46"/>
      <c r="S65521" s="47"/>
      <c r="T65521" s="46"/>
      <c r="U65521" s="1"/>
    </row>
    <row r="65522" spans="1:21" ht="23.25">
      <c r="A65522" s="1"/>
      <c r="B65522" s="43"/>
      <c r="C65522" s="50"/>
      <c r="D65522" s="44"/>
      <c r="E65522" s="44"/>
      <c r="F65522" s="45"/>
      <c r="G65522" s="46"/>
      <c r="H65522" s="47"/>
      <c r="I65522" s="46"/>
      <c r="J65522" s="47"/>
      <c r="K65522" s="45"/>
      <c r="L65522" s="46"/>
      <c r="M65522" s="47"/>
      <c r="N65522" s="45"/>
      <c r="O65522" s="46"/>
      <c r="P65522" s="47"/>
      <c r="Q65522" s="45"/>
      <c r="R65522" s="46"/>
      <c r="S65522" s="47"/>
      <c r="T65522" s="46"/>
      <c r="U65522" s="1"/>
    </row>
    <row r="65523" spans="1:21" ht="23.25">
      <c r="A65523" s="1"/>
      <c r="B65523" s="43"/>
      <c r="C65523" s="44"/>
      <c r="D65523" s="44"/>
      <c r="E65523" s="44"/>
      <c r="F65523" s="45"/>
      <c r="G65523" s="46"/>
      <c r="H65523" s="47"/>
      <c r="I65523" s="46"/>
      <c r="J65523" s="47"/>
      <c r="K65523" s="45"/>
      <c r="L65523" s="46"/>
      <c r="M65523" s="47"/>
      <c r="N65523" s="45"/>
      <c r="O65523" s="46"/>
      <c r="P65523" s="47"/>
      <c r="Q65523" s="45"/>
      <c r="R65523" s="46"/>
      <c r="S65523" s="47"/>
      <c r="T65523" s="46"/>
      <c r="U65523" s="1"/>
    </row>
    <row r="65524" spans="1:21" ht="23.25">
      <c r="A65524" s="1"/>
      <c r="B65524" s="43"/>
      <c r="C65524" s="44"/>
      <c r="D65524" s="44"/>
      <c r="E65524" s="44"/>
      <c r="F65524" s="45"/>
      <c r="G65524" s="46"/>
      <c r="H65524" s="47"/>
      <c r="I65524" s="46"/>
      <c r="J65524" s="47"/>
      <c r="K65524" s="45"/>
      <c r="L65524" s="46"/>
      <c r="M65524" s="47"/>
      <c r="N65524" s="45"/>
      <c r="O65524" s="46"/>
      <c r="P65524" s="47"/>
      <c r="Q65524" s="45"/>
      <c r="R65524" s="46"/>
      <c r="S65524" s="47"/>
      <c r="T65524" s="46"/>
      <c r="U65524" s="1"/>
    </row>
    <row r="65525" spans="1:21" ht="23.25">
      <c r="A65525" s="1"/>
      <c r="B65525" s="43"/>
      <c r="C65525" s="44"/>
      <c r="D65525" s="44"/>
      <c r="E65525" s="44"/>
      <c r="F65525" s="45"/>
      <c r="G65525" s="46"/>
      <c r="H65525" s="47"/>
      <c r="I65525" s="46"/>
      <c r="J65525" s="47"/>
      <c r="K65525" s="45"/>
      <c r="L65525" s="46"/>
      <c r="M65525" s="47"/>
      <c r="N65525" s="45"/>
      <c r="O65525" s="46"/>
      <c r="P65525" s="47"/>
      <c r="Q65525" s="45"/>
      <c r="R65525" s="46"/>
      <c r="S65525" s="47"/>
      <c r="T65525" s="46"/>
      <c r="U65525" s="1"/>
    </row>
    <row r="65526" spans="1:21" ht="23.25">
      <c r="A65526" s="1"/>
      <c r="B65526" s="43"/>
      <c r="C65526" s="44"/>
      <c r="D65526" s="44"/>
      <c r="E65526" s="44"/>
      <c r="F65526" s="45"/>
      <c r="G65526" s="46"/>
      <c r="H65526" s="47"/>
      <c r="I65526" s="46"/>
      <c r="J65526" s="47"/>
      <c r="K65526" s="45"/>
      <c r="L65526" s="46"/>
      <c r="M65526" s="47"/>
      <c r="N65526" s="45"/>
      <c r="O65526" s="46"/>
      <c r="P65526" s="47"/>
      <c r="Q65526" s="45"/>
      <c r="R65526" s="46"/>
      <c r="S65526" s="47"/>
      <c r="T65526" s="46"/>
      <c r="U65526" s="1"/>
    </row>
    <row r="65527" spans="1:21" ht="23.25">
      <c r="A65527" s="1"/>
      <c r="B65527" s="43"/>
      <c r="C65527" s="50"/>
      <c r="D65527" s="44"/>
      <c r="E65527" s="44"/>
      <c r="F65527" s="45"/>
      <c r="G65527" s="46"/>
      <c r="H65527" s="47"/>
      <c r="I65527" s="46"/>
      <c r="J65527" s="47"/>
      <c r="K65527" s="45"/>
      <c r="L65527" s="46"/>
      <c r="M65527" s="47"/>
      <c r="N65527" s="45"/>
      <c r="O65527" s="46"/>
      <c r="P65527" s="47"/>
      <c r="Q65527" s="45"/>
      <c r="R65527" s="46"/>
      <c r="S65527" s="47"/>
      <c r="T65527" s="46"/>
      <c r="U65527" s="1"/>
    </row>
    <row r="65528" spans="1:21" ht="23.25">
      <c r="A65528" s="1"/>
      <c r="B65528" s="43"/>
      <c r="C65528" s="50"/>
      <c r="D65528" s="44"/>
      <c r="E65528" s="44"/>
      <c r="F65528" s="45"/>
      <c r="G65528" s="46"/>
      <c r="H65528" s="47"/>
      <c r="I65528" s="46"/>
      <c r="J65528" s="47"/>
      <c r="K65528" s="45"/>
      <c r="L65528" s="46"/>
      <c r="M65528" s="47"/>
      <c r="N65528" s="45"/>
      <c r="O65528" s="46"/>
      <c r="P65528" s="47"/>
      <c r="Q65528" s="45"/>
      <c r="R65528" s="46"/>
      <c r="S65528" s="47"/>
      <c r="T65528" s="46"/>
      <c r="U65528" s="1"/>
    </row>
    <row r="65529" spans="1:21" ht="23.25">
      <c r="A65529" s="1"/>
      <c r="B65529" s="43"/>
      <c r="C65529" s="44"/>
      <c r="D65529" s="44"/>
      <c r="E65529" s="44"/>
      <c r="F65529" s="45"/>
      <c r="G65529" s="46"/>
      <c r="H65529" s="47"/>
      <c r="I65529" s="46"/>
      <c r="J65529" s="47"/>
      <c r="K65529" s="45"/>
      <c r="L65529" s="46"/>
      <c r="M65529" s="47"/>
      <c r="N65529" s="45"/>
      <c r="O65529" s="46"/>
      <c r="P65529" s="47"/>
      <c r="Q65529" s="45"/>
      <c r="R65529" s="46"/>
      <c r="S65529" s="47"/>
      <c r="T65529" s="46"/>
      <c r="U65529" s="1"/>
    </row>
    <row r="65530" spans="1:21" ht="23.25">
      <c r="A65530" s="1"/>
      <c r="B65530" s="43"/>
      <c r="C65530" s="44"/>
      <c r="D65530" s="44"/>
      <c r="E65530" s="44"/>
      <c r="F65530" s="45"/>
      <c r="G65530" s="46"/>
      <c r="H65530" s="47"/>
      <c r="I65530" s="46"/>
      <c r="J65530" s="47"/>
      <c r="K65530" s="45"/>
      <c r="L65530" s="46"/>
      <c r="M65530" s="47"/>
      <c r="N65530" s="45"/>
      <c r="O65530" s="46"/>
      <c r="P65530" s="47"/>
      <c r="Q65530" s="45"/>
      <c r="R65530" s="46"/>
      <c r="S65530" s="47"/>
      <c r="T65530" s="46"/>
      <c r="U65530" s="1"/>
    </row>
    <row r="65531" spans="1:21" ht="23.25">
      <c r="A65531" s="1"/>
      <c r="B65531" s="43"/>
      <c r="C65531" s="44"/>
      <c r="D65531" s="44"/>
      <c r="E65531" s="44"/>
      <c r="F65531" s="45"/>
      <c r="G65531" s="46"/>
      <c r="H65531" s="47"/>
      <c r="I65531" s="46"/>
      <c r="J65531" s="47"/>
      <c r="K65531" s="45"/>
      <c r="L65531" s="46"/>
      <c r="M65531" s="47"/>
      <c r="N65531" s="45"/>
      <c r="O65531" s="46"/>
      <c r="P65531" s="47"/>
      <c r="Q65531" s="45"/>
      <c r="R65531" s="46"/>
      <c r="S65531" s="47"/>
      <c r="T65531" s="46"/>
      <c r="U65531" s="1"/>
    </row>
    <row r="65532" spans="1:21" ht="23.25">
      <c r="A65532" s="1"/>
      <c r="B65532" s="43"/>
      <c r="C65532" s="50"/>
      <c r="D65532" s="44"/>
      <c r="E65532" s="44"/>
      <c r="F65532" s="45"/>
      <c r="G65532" s="46"/>
      <c r="H65532" s="47"/>
      <c r="I65532" s="46"/>
      <c r="J65532" s="47"/>
      <c r="K65532" s="45"/>
      <c r="L65532" s="46"/>
      <c r="M65532" s="47"/>
      <c r="N65532" s="45"/>
      <c r="O65532" s="46"/>
      <c r="P65532" s="47"/>
      <c r="Q65532" s="45"/>
      <c r="R65532" s="46"/>
      <c r="S65532" s="47"/>
      <c r="T65532" s="46"/>
      <c r="U65532" s="1"/>
    </row>
    <row r="65533" spans="1:21" ht="23.25">
      <c r="A65533" s="1"/>
      <c r="B65533" s="43"/>
      <c r="C65533" s="50"/>
      <c r="D65533" s="44"/>
      <c r="E65533" s="44"/>
      <c r="F65533" s="45"/>
      <c r="G65533" s="46"/>
      <c r="H65533" s="47"/>
      <c r="I65533" s="46"/>
      <c r="J65533" s="47"/>
      <c r="K65533" s="45"/>
      <c r="L65533" s="46"/>
      <c r="M65533" s="47"/>
      <c r="N65533" s="45"/>
      <c r="O65533" s="46"/>
      <c r="P65533" s="47"/>
      <c r="Q65533" s="45"/>
      <c r="R65533" s="46"/>
      <c r="S65533" s="47"/>
      <c r="T65533" s="46"/>
      <c r="U65533" s="1"/>
    </row>
    <row r="65534" spans="1:21" ht="23.25">
      <c r="A65534" s="1"/>
      <c r="B65534" s="43"/>
      <c r="C65534" s="44"/>
      <c r="D65534" s="44"/>
      <c r="E65534" s="44"/>
      <c r="F65534" s="45"/>
      <c r="G65534" s="46"/>
      <c r="H65534" s="47"/>
      <c r="I65534" s="46"/>
      <c r="J65534" s="47"/>
      <c r="K65534" s="45"/>
      <c r="L65534" s="46"/>
      <c r="M65534" s="47"/>
      <c r="N65534" s="45"/>
      <c r="O65534" s="46"/>
      <c r="P65534" s="47"/>
      <c r="Q65534" s="45"/>
      <c r="R65534" s="46"/>
      <c r="S65534" s="47"/>
      <c r="T65534" s="46"/>
      <c r="U65534" s="1"/>
    </row>
    <row r="65535" spans="1:21" ht="23.25">
      <c r="A65535" s="1"/>
      <c r="B65535" s="51"/>
      <c r="C65535" s="52"/>
      <c r="D65535" s="52"/>
      <c r="E65535" s="52"/>
      <c r="F65535" s="53"/>
      <c r="G65535" s="54"/>
      <c r="H65535" s="55"/>
      <c r="I65535" s="54"/>
      <c r="J65535" s="55"/>
      <c r="K65535" s="53"/>
      <c r="L65535" s="54"/>
      <c r="M65535" s="55"/>
      <c r="N65535" s="53"/>
      <c r="O65535" s="54"/>
      <c r="P65535" s="55"/>
      <c r="Q65535" s="53"/>
      <c r="R65535" s="54"/>
      <c r="S65535" s="55"/>
      <c r="T65535" s="54"/>
      <c r="U65535" s="1"/>
    </row>
    <row r="65536" spans="1:21" ht="23.25">
      <c r="A65536" s="59" t="s">
        <v>37</v>
      </c>
      <c r="B65536" s="59"/>
      <c r="C65536" s="59"/>
      <c r="D65536" s="59"/>
      <c r="E65536" s="59"/>
      <c r="F65536" s="59"/>
      <c r="G65536" s="59"/>
      <c r="H65536" s="59"/>
      <c r="I65536" s="59"/>
      <c r="J65536" s="59"/>
      <c r="K65536" s="59"/>
      <c r="L65536" s="59"/>
      <c r="M65536" s="59"/>
      <c r="N65536" s="59"/>
      <c r="O65536" s="59"/>
      <c r="P65536" s="59"/>
      <c r="Q65536" s="59"/>
      <c r="R65536" s="59"/>
      <c r="S65536" s="59"/>
      <c r="T65536" s="59"/>
      <c r="U65536" s="59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4"/>
  <rowBreaks count="1" manualBreakCount="1">
    <brk id="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2002-05-28T17:48:53Z</cp:lastPrinted>
  <dcterms:created xsi:type="dcterms:W3CDTF">2001-11-13T16:33:40Z</dcterms:created>
  <dcterms:modified xsi:type="dcterms:W3CDTF">2002-06-07T02:45:52Z</dcterms:modified>
  <cp:category/>
  <cp:version/>
  <cp:contentType/>
  <cp:contentStatus/>
</cp:coreProperties>
</file>