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.3" sheetId="1" r:id="rId1"/>
  </sheets>
  <definedNames>
    <definedName name="_xlnm.Print_Area" localSheetId="0">'II.3'!$A$1:$L$33</definedName>
  </definedNames>
  <calcPr fullCalcOnLoad="1"/>
</workbook>
</file>

<file path=xl/sharedStrings.xml><?xml version="1.0" encoding="utf-8"?>
<sst xmlns="http://schemas.openxmlformats.org/spreadsheetml/2006/main" count="45" uniqueCount="38">
  <si>
    <t>Gasto Programable Presupuestario 2000</t>
  </si>
  <si>
    <t>Resumen Funcional</t>
  </si>
  <si>
    <t>Millones de Pesos</t>
  </si>
  <si>
    <t>Variación</t>
  </si>
  <si>
    <t>% PIB</t>
  </si>
  <si>
    <t>Participación %</t>
  </si>
  <si>
    <t>F u n c i ó n</t>
  </si>
  <si>
    <t>Cierre</t>
  </si>
  <si>
    <t>Presupuesto</t>
  </si>
  <si>
    <t>Real</t>
  </si>
  <si>
    <t>Aprob.</t>
  </si>
  <si>
    <t>Previsto</t>
  </si>
  <si>
    <t>Aprobado</t>
  </si>
  <si>
    <t>%</t>
  </si>
  <si>
    <t>1999</t>
  </si>
  <si>
    <t>2000</t>
  </si>
  <si>
    <t>T O T A L</t>
  </si>
  <si>
    <t>FUNCIONES DE GESTIÓN GUBERNAMENTAL</t>
  </si>
  <si>
    <t>Legislación</t>
  </si>
  <si>
    <t>Impartición de Justicia</t>
  </si>
  <si>
    <t>Organización de los Procesos Electorales</t>
  </si>
  <si>
    <t>Procuración de Justicia</t>
  </si>
  <si>
    <t>Soberanía del Territorio Nacional</t>
  </si>
  <si>
    <t>Gobierno</t>
  </si>
  <si>
    <t>Medio Ambiente y Recursos Naturales</t>
  </si>
  <si>
    <t>FUNCIONES DE DESARROLLO SOCIAL</t>
  </si>
  <si>
    <t>Educación</t>
  </si>
  <si>
    <t>Salud</t>
  </si>
  <si>
    <t>Seguridad Social</t>
  </si>
  <si>
    <t>Laboral</t>
  </si>
  <si>
    <t>Abasto y Asistencia Social</t>
  </si>
  <si>
    <t>Desarrollo Regional y Urbano</t>
  </si>
  <si>
    <t>FUNCIONES PRODUCTIVAS</t>
  </si>
  <si>
    <t>Desarrollo Agropecuario</t>
  </si>
  <si>
    <t>Energía</t>
  </si>
  <si>
    <t>Comunicaciones y Transportes</t>
  </si>
  <si>
    <t>Otros Servicios y Actividades Económicas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</si>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</sst>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4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sz val="8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9"/>
      <color indexed="12"/>
      <name val="Arial"/>
      <family val="2"/>
    </font>
    <font>
      <sz val="9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6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4" fillId="2" borderId="2" xfId="42" applyFont="1" applyFill="1" applyBorder="1">
      <alignment/>
      <protection/>
    </xf>
    <xf numFmtId="172" fontId="7" fillId="2" borderId="2" xfId="39" applyFont="1" applyFill="1" applyBorder="1" applyAlignment="1">
      <alignment horizontal="centerContinuous"/>
      <protection/>
    </xf>
    <xf numFmtId="172" fontId="7" fillId="2" borderId="2" xfId="39" applyFont="1" applyFill="1" applyBorder="1">
      <alignment/>
      <protection/>
    </xf>
    <xf numFmtId="172" fontId="8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4" fillId="2" borderId="0" xfId="48" applyFont="1" applyFill="1" applyBorder="1">
      <alignment/>
      <protection/>
    </xf>
    <xf numFmtId="172" fontId="7" fillId="2" borderId="0" xfId="48" applyFont="1" applyFill="1" applyBorder="1" applyAlignment="1" applyProtection="1">
      <alignment horizontal="center"/>
      <protection locked="0"/>
    </xf>
    <xf numFmtId="172" fontId="7" fillId="2" borderId="0" xfId="39" applyFont="1" applyFill="1" applyBorder="1" applyAlignment="1">
      <alignment horizontal="centerContinuous"/>
      <protection/>
    </xf>
    <xf numFmtId="172" fontId="8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7" fillId="2" borderId="6" xfId="48" applyFont="1" applyFill="1" applyBorder="1" applyAlignment="1" applyProtection="1">
      <alignment horizontal="center"/>
      <protection locked="0"/>
    </xf>
    <xf numFmtId="172" fontId="4" fillId="2" borderId="0" xfId="39" applyFont="1" applyFill="1" applyBorder="1" applyAlignment="1">
      <alignment horizontal="center"/>
      <protection/>
    </xf>
    <xf numFmtId="49" fontId="7" fillId="2" borderId="0" xfId="39" applyNumberFormat="1" applyFont="1" applyFill="1" applyBorder="1" applyAlignment="1" applyProtection="1">
      <alignment horizontal="center"/>
      <protection/>
    </xf>
    <xf numFmtId="49" fontId="7" fillId="2" borderId="0" xfId="42" applyNumberFormat="1" applyFont="1" applyFill="1" applyBorder="1" applyAlignment="1" applyProtection="1">
      <alignment horizontal="center"/>
      <protection locked="0"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7" fillId="2" borderId="0" xfId="48" applyNumberFormat="1" applyFont="1" applyFill="1" applyBorder="1" applyAlignment="1">
      <alignment horizontal="center"/>
      <protection/>
    </xf>
    <xf numFmtId="172" fontId="9" fillId="2" borderId="0" xfId="39" applyFont="1" applyFill="1" applyBorder="1" applyAlignment="1" applyProtection="1" quotePrefix="1">
      <alignment horizontal="center"/>
      <protection/>
    </xf>
    <xf numFmtId="49" fontId="7" fillId="2" borderId="0" xfId="48" applyNumberFormat="1" applyFont="1" applyFill="1" applyBorder="1" applyAlignment="1" quotePrefix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4" fillId="2" borderId="8" xfId="42" applyFont="1" applyFill="1" applyBorder="1">
      <alignment/>
      <protection/>
    </xf>
    <xf numFmtId="172" fontId="7" fillId="2" borderId="8" xfId="39" applyFont="1" applyFill="1" applyBorder="1">
      <alignment/>
      <protection/>
    </xf>
    <xf numFmtId="172" fontId="9" fillId="2" borderId="8" xfId="39" applyFont="1" applyFill="1" applyBorder="1">
      <alignment/>
      <protection/>
    </xf>
    <xf numFmtId="49" fontId="9" fillId="2" borderId="8" xfId="48" applyNumberFormat="1" applyFont="1" applyFill="1" applyBorder="1" applyAlignment="1" quotePrefix="1">
      <alignment horizontal="center"/>
      <protection/>
    </xf>
    <xf numFmtId="49" fontId="9" fillId="2" borderId="8" xfId="48" applyNumberFormat="1" applyFont="1" applyFill="1" applyBorder="1" applyAlignment="1">
      <alignment horizontal="center"/>
      <protection/>
    </xf>
    <xf numFmtId="172" fontId="8" fillId="2" borderId="9" xfId="39" applyFont="1" applyFill="1" applyBorder="1">
      <alignment/>
      <protection/>
    </xf>
    <xf numFmtId="172" fontId="4" fillId="0" borderId="4" xfId="42" applyFont="1" applyBorder="1" applyAlignment="1" applyProtection="1">
      <alignment horizontal="left"/>
      <protection locked="0"/>
    </xf>
    <xf numFmtId="172" fontId="10" fillId="0" borderId="0" xfId="42" applyFont="1" applyBorder="1" applyAlignment="1" applyProtection="1">
      <alignment/>
      <protection locked="0"/>
    </xf>
    <xf numFmtId="172" fontId="10" fillId="0" borderId="0" xfId="42" applyFont="1" applyBorder="1" applyAlignment="1">
      <alignment horizontal="left"/>
      <protection/>
    </xf>
    <xf numFmtId="172" fontId="11" fillId="0" borderId="0" xfId="39" applyFont="1" applyBorder="1" applyProtection="1">
      <alignment/>
      <protection/>
    </xf>
    <xf numFmtId="172" fontId="11" fillId="0" borderId="0" xfId="39" applyNumberFormat="1" applyFont="1" applyBorder="1" applyProtection="1">
      <alignment/>
      <protection/>
    </xf>
    <xf numFmtId="39" fontId="11" fillId="0" borderId="0" xfId="39" applyNumberFormat="1" applyFont="1" applyBorder="1" applyProtection="1">
      <alignment/>
      <protection/>
    </xf>
    <xf numFmtId="172" fontId="4" fillId="0" borderId="5" xfId="42" applyFont="1" applyBorder="1">
      <alignment/>
      <protection/>
    </xf>
    <xf numFmtId="172" fontId="4" fillId="0" borderId="4" xfId="35" applyFont="1" applyBorder="1" applyAlignment="1" applyProtection="1">
      <alignment horizontal="left" wrapText="1" indent="1"/>
      <protection locked="0"/>
    </xf>
    <xf numFmtId="172" fontId="4" fillId="0" borderId="0" xfId="42" applyFont="1" applyBorder="1" applyAlignment="1" applyProtection="1">
      <alignment/>
      <protection/>
    </xf>
    <xf numFmtId="172" fontId="4" fillId="0" borderId="0" xfId="42" applyFont="1" applyBorder="1" applyAlignment="1">
      <alignment horizontal="left"/>
      <protection/>
    </xf>
    <xf numFmtId="172" fontId="4" fillId="0" borderId="0" xfId="39" applyFont="1" applyBorder="1" applyProtection="1">
      <alignment/>
      <protection locked="0"/>
    </xf>
    <xf numFmtId="39" fontId="4" fillId="0" borderId="0" xfId="39" applyNumberFormat="1" applyFont="1" applyBorder="1" applyProtection="1">
      <alignment/>
      <protection locked="0"/>
    </xf>
    <xf numFmtId="172" fontId="4" fillId="0" borderId="0" xfId="42" applyFont="1">
      <alignment/>
      <protection/>
    </xf>
    <xf numFmtId="172" fontId="5" fillId="0" borderId="4" xfId="35" applyFont="1" applyBorder="1" applyAlignment="1" applyProtection="1">
      <alignment horizontal="left" indent="2"/>
      <protection locked="0"/>
    </xf>
    <xf numFmtId="172" fontId="5" fillId="0" borderId="0" xfId="42" applyFont="1" applyBorder="1" applyAlignment="1" applyProtection="1">
      <alignment/>
      <protection/>
    </xf>
    <xf numFmtId="172" fontId="5" fillId="0" borderId="0" xfId="42" applyFont="1" applyBorder="1" applyAlignment="1">
      <alignment horizontal="left"/>
      <protection/>
    </xf>
    <xf numFmtId="172" fontId="5" fillId="0" borderId="0" xfId="39" applyFont="1" applyBorder="1" applyProtection="1">
      <alignment/>
      <protection locked="0"/>
    </xf>
    <xf numFmtId="39" fontId="5" fillId="0" borderId="0" xfId="39" applyNumberFormat="1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5" fillId="0" borderId="4" xfId="35" applyFont="1" applyBorder="1" applyAlignment="1" applyProtection="1">
      <alignment horizontal="left" wrapText="1" indent="2"/>
      <protection locked="0"/>
    </xf>
    <xf numFmtId="172" fontId="4" fillId="0" borderId="4" xfId="35" applyFont="1" applyBorder="1" applyAlignment="1" applyProtection="1">
      <alignment horizontal="left" indent="1"/>
      <protection locked="0"/>
    </xf>
    <xf numFmtId="172" fontId="4" fillId="0" borderId="0" xfId="42" applyFont="1" applyBorder="1" applyAlignment="1">
      <alignment/>
      <protection/>
    </xf>
    <xf numFmtId="172" fontId="5" fillId="0" borderId="4" xfId="35" applyFont="1" applyBorder="1" applyAlignment="1" applyProtection="1">
      <alignment horizontal="left" indent="2"/>
      <protection/>
    </xf>
    <xf numFmtId="172" fontId="5" fillId="0" borderId="0" xfId="42" applyFont="1" applyBorder="1" applyAlignment="1">
      <alignment/>
      <protection/>
    </xf>
    <xf numFmtId="172" fontId="5" fillId="0" borderId="7" xfId="42" applyFont="1" applyBorder="1">
      <alignment/>
      <protection/>
    </xf>
    <xf numFmtId="172" fontId="5" fillId="0" borderId="8" xfId="42" applyFont="1" applyBorder="1">
      <alignment/>
      <protection/>
    </xf>
    <xf numFmtId="172" fontId="5" fillId="0" borderId="9" xfId="42" applyFont="1" applyBorder="1">
      <alignment/>
      <protection/>
    </xf>
    <xf numFmtId="172" fontId="12" fillId="0" borderId="0" xfId="42" applyFont="1" applyProtection="1">
      <alignment/>
      <protection locked="0"/>
    </xf>
    <xf numFmtId="172" fontId="13" fillId="0" borderId="0" xfId="38" applyFont="1">
      <alignment/>
      <protection/>
    </xf>
    <xf numFmtId="172" fontId="5" fillId="0" borderId="0" xfId="42" applyFont="1" applyProtection="1">
      <alignment/>
      <protection/>
    </xf>
    <xf numFmtId="172" fontId="3" fillId="0" borderId="0" xfId="35" applyFont="1" applyAlignment="1" applyProtection="1">
      <alignment horizontal="center"/>
      <protection locked="0"/>
    </xf>
    <xf numFmtId="172" fontId="4" fillId="2" borderId="10" xfId="48" applyFont="1" applyFill="1" applyBorder="1" applyAlignment="1" applyProtection="1" quotePrefix="1">
      <alignment horizontal="center"/>
      <protection locked="0"/>
    </xf>
    <xf numFmtId="49" fontId="7" fillId="2" borderId="10" xfId="39" applyNumberFormat="1" applyFont="1" applyFill="1" applyBorder="1" applyAlignment="1" applyProtection="1">
      <alignment horizontal="center"/>
      <protection/>
    </xf>
    <xf numFmtId="172" fontId="7" fillId="2" borderId="10" xfId="39" applyFont="1" applyFill="1" applyBorder="1" applyAlignment="1" applyProtection="1">
      <alignment horizontal="center"/>
      <protection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16.28125" defaultRowHeight="12.75"/>
  <cols>
    <col min="1" max="1" width="37.7109375" style="3" customWidth="1"/>
    <col min="2" max="3" width="11.7109375" style="3" customWidth="1"/>
    <col min="4" max="4" width="0.85546875" style="3" customWidth="1"/>
    <col min="5" max="5" width="8.140625" style="3" customWidth="1"/>
    <col min="6" max="6" width="1.1484375" style="3" customWidth="1"/>
    <col min="7" max="8" width="6.7109375" style="3" customWidth="1"/>
    <col min="9" max="9" width="0.85546875" style="3" customWidth="1"/>
    <col min="10" max="11" width="6.7109375" style="3" customWidth="1"/>
    <col min="12" max="12" width="0.85546875" style="3" customWidth="1"/>
    <col min="13" max="13" width="1.28515625" style="3" customWidth="1"/>
    <col min="14" max="16384" width="16.28125" style="3" customWidth="1"/>
  </cols>
  <sheetData>
    <row r="1" spans="1:12" ht="15.7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19.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4" customFormat="1" ht="19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3.5" customHeight="1" thickBot="1"/>
    <row r="5" spans="1:12" ht="10.5" customHeight="1" thickTop="1">
      <c r="A5" s="5"/>
      <c r="B5" s="6"/>
      <c r="C5" s="6"/>
      <c r="D5" s="7"/>
      <c r="E5" s="8"/>
      <c r="F5" s="9"/>
      <c r="G5" s="9"/>
      <c r="H5" s="9"/>
      <c r="I5" s="9"/>
      <c r="J5" s="9"/>
      <c r="K5" s="9"/>
      <c r="L5" s="10"/>
    </row>
    <row r="6" spans="1:12" ht="10.5" customHeight="1">
      <c r="A6" s="11"/>
      <c r="B6" s="66" t="s">
        <v>2</v>
      </c>
      <c r="C6" s="66"/>
      <c r="D6" s="12"/>
      <c r="E6" s="13" t="s">
        <v>3</v>
      </c>
      <c r="F6" s="14"/>
      <c r="G6" s="68" t="s">
        <v>4</v>
      </c>
      <c r="H6" s="68"/>
      <c r="I6" s="14"/>
      <c r="J6" s="67" t="s">
        <v>5</v>
      </c>
      <c r="K6" s="67"/>
      <c r="L6" s="15"/>
    </row>
    <row r="7" spans="1:12" ht="10.5" customHeight="1">
      <c r="A7" s="16" t="s">
        <v>6</v>
      </c>
      <c r="B7" s="17" t="s">
        <v>7</v>
      </c>
      <c r="C7" s="18" t="s">
        <v>8</v>
      </c>
      <c r="D7" s="12"/>
      <c r="E7" s="19" t="s">
        <v>9</v>
      </c>
      <c r="F7" s="20"/>
      <c r="G7" s="13" t="s">
        <v>7</v>
      </c>
      <c r="H7" s="21" t="s">
        <v>10</v>
      </c>
      <c r="I7" s="20"/>
      <c r="J7" s="13" t="s">
        <v>7</v>
      </c>
      <c r="K7" s="21" t="s">
        <v>10</v>
      </c>
      <c r="L7" s="15"/>
    </row>
    <row r="8" spans="1:12" ht="10.5" customHeight="1">
      <c r="A8" s="22"/>
      <c r="B8" s="23" t="s">
        <v>11</v>
      </c>
      <c r="C8" s="24" t="s">
        <v>12</v>
      </c>
      <c r="D8" s="12"/>
      <c r="E8" s="19" t="s">
        <v>13</v>
      </c>
      <c r="F8" s="25"/>
      <c r="G8" s="26" t="s">
        <v>14</v>
      </c>
      <c r="H8" s="21" t="s">
        <v>15</v>
      </c>
      <c r="I8" s="25"/>
      <c r="J8" s="26" t="s">
        <v>14</v>
      </c>
      <c r="K8" s="21" t="s">
        <v>15</v>
      </c>
      <c r="L8" s="15"/>
    </row>
    <row r="9" spans="1:12" ht="10.5" customHeight="1" thickBot="1">
      <c r="A9" s="27"/>
      <c r="B9" s="28" t="s">
        <v>14</v>
      </c>
      <c r="C9" s="28" t="s">
        <v>15</v>
      </c>
      <c r="D9" s="29"/>
      <c r="E9" s="30"/>
      <c r="F9" s="31"/>
      <c r="G9" s="31"/>
      <c r="H9" s="31"/>
      <c r="I9" s="31"/>
      <c r="J9" s="32"/>
      <c r="K9" s="33"/>
      <c r="L9" s="34"/>
    </row>
    <row r="10" spans="1:12" ht="30" customHeight="1" thickTop="1">
      <c r="A10" s="35" t="s">
        <v>16</v>
      </c>
      <c r="B10" s="36">
        <f>SUM(B11,B19,B26)</f>
        <v>704820.2</v>
      </c>
      <c r="C10" s="36">
        <f>SUM(C11,C19,C26)</f>
        <v>816734.8999999999</v>
      </c>
      <c r="D10" s="37"/>
      <c r="E10" s="38">
        <f aca="true" t="shared" si="0" ref="E10:E30">IF(B10=0,"",IF(((C10/B10/$E$35)-1)*100&gt;=ABS(1000),"      n.s.",((C10/B10/$E$35)-1)*100))</f>
        <v>4.98140524201256</v>
      </c>
      <c r="F10" s="39"/>
      <c r="G10" s="40">
        <f aca="true" t="shared" si="1" ref="G10:G30">(B10/$G$35)*100</f>
        <v>15.519888140221077</v>
      </c>
      <c r="H10" s="40">
        <f aca="true" t="shared" si="2" ref="H10:H30">(C10/$H$35)*100</f>
        <v>15.593388319300455</v>
      </c>
      <c r="I10" s="39"/>
      <c r="J10" s="36">
        <f>SUM(J11,J19,J26)</f>
        <v>100</v>
      </c>
      <c r="K10" s="36">
        <f>SUM(K11,K19,K26)</f>
        <v>100</v>
      </c>
      <c r="L10" s="41"/>
    </row>
    <row r="11" spans="1:12" s="47" customFormat="1" ht="30" customHeight="1">
      <c r="A11" s="42" t="s">
        <v>17</v>
      </c>
      <c r="B11" s="43">
        <f>SUM(B12:B18)</f>
        <v>84641.9</v>
      </c>
      <c r="C11" s="43">
        <f>SUM(C12:C18)</f>
        <v>101711.79999999999</v>
      </c>
      <c r="D11" s="44"/>
      <c r="E11" s="45">
        <f t="shared" si="0"/>
        <v>8.86682235473475</v>
      </c>
      <c r="F11" s="45"/>
      <c r="G11" s="46">
        <f t="shared" si="1"/>
        <v>1.8637842955916677</v>
      </c>
      <c r="H11" s="46">
        <f t="shared" si="2"/>
        <v>1.9419172537564195</v>
      </c>
      <c r="I11" s="45"/>
      <c r="J11" s="43">
        <f>SUM(J12:J18)</f>
        <v>12.009005984788747</v>
      </c>
      <c r="K11" s="43">
        <f>SUM(K12:K18)</f>
        <v>12.453465622688588</v>
      </c>
      <c r="L11" s="41"/>
    </row>
    <row r="12" spans="1:12" ht="15" customHeight="1">
      <c r="A12" s="48" t="s">
        <v>18</v>
      </c>
      <c r="B12" s="49">
        <v>3009.9</v>
      </c>
      <c r="C12" s="49">
        <v>3778.4</v>
      </c>
      <c r="D12" s="50"/>
      <c r="E12" s="51">
        <f t="shared" si="0"/>
        <v>13.727495664620836</v>
      </c>
      <c r="F12" s="51"/>
      <c r="G12" s="52">
        <f t="shared" si="1"/>
        <v>0.06627691901175849</v>
      </c>
      <c r="H12" s="52">
        <f t="shared" si="2"/>
        <v>0.07213853408939039</v>
      </c>
      <c r="I12" s="51"/>
      <c r="J12" s="51">
        <f aca="true" t="shared" si="3" ref="J12:J18">(B12/$B$10)*100</f>
        <v>0.4270450818520809</v>
      </c>
      <c r="K12" s="51">
        <f aca="true" t="shared" si="4" ref="K12:K18">(C12/$C$10)*100</f>
        <v>0.4626225719018497</v>
      </c>
      <c r="L12" s="53"/>
    </row>
    <row r="13" spans="1:12" ht="15" customHeight="1">
      <c r="A13" s="48" t="s">
        <v>19</v>
      </c>
      <c r="B13" s="49">
        <v>6491.7</v>
      </c>
      <c r="C13" s="49">
        <v>8832</v>
      </c>
      <c r="D13" s="50"/>
      <c r="E13" s="51">
        <f t="shared" si="0"/>
        <v>23.25661287428218</v>
      </c>
      <c r="F13" s="51"/>
      <c r="G13" s="52">
        <f t="shared" si="1"/>
        <v>0.14294490685691638</v>
      </c>
      <c r="H13" s="52">
        <f t="shared" si="2"/>
        <v>0.16862363251045306</v>
      </c>
      <c r="I13" s="51"/>
      <c r="J13" s="51">
        <f t="shared" si="3"/>
        <v>0.9210434093688007</v>
      </c>
      <c r="K13" s="51">
        <f t="shared" si="4"/>
        <v>1.0813790374330767</v>
      </c>
      <c r="L13" s="53"/>
    </row>
    <row r="14" spans="1:12" ht="15" customHeight="1">
      <c r="A14" s="54" t="s">
        <v>20</v>
      </c>
      <c r="B14" s="49">
        <v>3489.2</v>
      </c>
      <c r="C14" s="49">
        <v>8453.7</v>
      </c>
      <c r="D14" s="50"/>
      <c r="E14" s="51">
        <f t="shared" si="0"/>
        <v>119.49800546243834</v>
      </c>
      <c r="F14" s="51"/>
      <c r="G14" s="52">
        <f t="shared" si="1"/>
        <v>0.07683093319240762</v>
      </c>
      <c r="H14" s="52">
        <f t="shared" si="2"/>
        <v>0.16140099662065413</v>
      </c>
      <c r="I14" s="51"/>
      <c r="J14" s="51">
        <f t="shared" si="3"/>
        <v>0.4950482406718763</v>
      </c>
      <c r="K14" s="51">
        <f t="shared" si="4"/>
        <v>1.0350604584180254</v>
      </c>
      <c r="L14" s="53"/>
    </row>
    <row r="15" spans="1:12" ht="15" customHeight="1">
      <c r="A15" s="48" t="s">
        <v>21</v>
      </c>
      <c r="B15" s="49">
        <v>3833.1</v>
      </c>
      <c r="C15" s="49">
        <v>4619.3</v>
      </c>
      <c r="D15" s="50"/>
      <c r="E15" s="51">
        <f t="shared" si="0"/>
        <v>9.17812439001957</v>
      </c>
      <c r="F15" s="51"/>
      <c r="G15" s="52">
        <f t="shared" si="1"/>
        <v>0.08440348791121681</v>
      </c>
      <c r="H15" s="52">
        <f t="shared" si="2"/>
        <v>0.088193290948317</v>
      </c>
      <c r="I15" s="51"/>
      <c r="J15" s="51">
        <f t="shared" si="3"/>
        <v>0.5438408263554309</v>
      </c>
      <c r="K15" s="51">
        <f t="shared" si="4"/>
        <v>0.5655813165324515</v>
      </c>
      <c r="L15" s="53"/>
    </row>
    <row r="16" spans="1:12" ht="15" customHeight="1">
      <c r="A16" s="48" t="s">
        <v>22</v>
      </c>
      <c r="B16" s="49">
        <v>22063</v>
      </c>
      <c r="C16" s="49">
        <v>24596</v>
      </c>
      <c r="D16" s="50"/>
      <c r="E16" s="51">
        <f t="shared" si="0"/>
        <v>0.9972455543042047</v>
      </c>
      <c r="F16" s="51"/>
      <c r="G16" s="52">
        <f t="shared" si="1"/>
        <v>0.485819350860968</v>
      </c>
      <c r="H16" s="52">
        <f t="shared" si="2"/>
        <v>0.46959543310995283</v>
      </c>
      <c r="I16" s="51"/>
      <c r="J16" s="51">
        <f t="shared" si="3"/>
        <v>3.1303018840833454</v>
      </c>
      <c r="K16" s="51">
        <f t="shared" si="4"/>
        <v>3.011503487851444</v>
      </c>
      <c r="L16" s="53"/>
    </row>
    <row r="17" spans="1:12" ht="15" customHeight="1">
      <c r="A17" s="48" t="s">
        <v>23</v>
      </c>
      <c r="B17" s="49">
        <v>36842.3</v>
      </c>
      <c r="C17" s="49">
        <v>40446</v>
      </c>
      <c r="D17" s="50"/>
      <c r="E17" s="51">
        <f t="shared" si="0"/>
        <v>-0.5422905175018644</v>
      </c>
      <c r="F17" s="51"/>
      <c r="G17" s="52">
        <f t="shared" si="1"/>
        <v>0.8112542387809927</v>
      </c>
      <c r="H17" s="52">
        <f t="shared" si="2"/>
        <v>0.7722091757832636</v>
      </c>
      <c r="I17" s="51"/>
      <c r="J17" s="51">
        <f t="shared" si="3"/>
        <v>5.227191275164929</v>
      </c>
      <c r="K17" s="51">
        <f t="shared" si="4"/>
        <v>4.952157670744816</v>
      </c>
      <c r="L17" s="53"/>
    </row>
    <row r="18" spans="1:12" ht="15" customHeight="1">
      <c r="A18" s="48" t="s">
        <v>24</v>
      </c>
      <c r="B18" s="49">
        <v>8912.7</v>
      </c>
      <c r="C18" s="49">
        <v>10986.4</v>
      </c>
      <c r="D18" s="50"/>
      <c r="E18" s="51">
        <f t="shared" si="0"/>
        <v>11.674940262740186</v>
      </c>
      <c r="F18" s="51"/>
      <c r="G18" s="52">
        <f t="shared" si="1"/>
        <v>0.19625445897740787</v>
      </c>
      <c r="H18" s="52">
        <f t="shared" si="2"/>
        <v>0.20975619069438875</v>
      </c>
      <c r="I18" s="51"/>
      <c r="J18" s="51">
        <f t="shared" si="3"/>
        <v>1.2645352672922827</v>
      </c>
      <c r="K18" s="51">
        <f t="shared" si="4"/>
        <v>1.345161079806924</v>
      </c>
      <c r="L18" s="53"/>
    </row>
    <row r="19" spans="1:12" s="47" customFormat="1" ht="19.5" customHeight="1">
      <c r="A19" s="55" t="s">
        <v>25</v>
      </c>
      <c r="B19" s="43">
        <f>SUM(B20:B25)</f>
        <v>420046.3</v>
      </c>
      <c r="C19" s="43">
        <f>SUM(C20:C25)</f>
        <v>502488.6</v>
      </c>
      <c r="D19" s="44"/>
      <c r="E19" s="45">
        <f t="shared" si="0"/>
        <v>8.37738304895761</v>
      </c>
      <c r="F19" s="45"/>
      <c r="G19" s="46">
        <f t="shared" si="1"/>
        <v>9.249268947901527</v>
      </c>
      <c r="H19" s="46">
        <f t="shared" si="2"/>
        <v>9.593688069190675</v>
      </c>
      <c r="I19" s="45"/>
      <c r="J19" s="43">
        <f>SUM(J20:J25)</f>
        <v>59.596234614161176</v>
      </c>
      <c r="K19" s="43">
        <f>SUM(K20:K25)</f>
        <v>61.52407592720723</v>
      </c>
      <c r="L19" s="41"/>
    </row>
    <row r="20" spans="1:12" ht="15" customHeight="1">
      <c r="A20" s="48" t="s">
        <v>26</v>
      </c>
      <c r="B20" s="49">
        <v>171823.9</v>
      </c>
      <c r="C20" s="49">
        <v>205841.8</v>
      </c>
      <c r="D20" s="50"/>
      <c r="E20" s="51">
        <f t="shared" si="0"/>
        <v>8.532450523646528</v>
      </c>
      <c r="F20" s="51"/>
      <c r="G20" s="52">
        <f t="shared" si="1"/>
        <v>3.783500682608887</v>
      </c>
      <c r="H20" s="52">
        <f t="shared" si="2"/>
        <v>3.930003627546442</v>
      </c>
      <c r="I20" s="51"/>
      <c r="J20" s="51">
        <f aca="true" t="shared" si="5" ref="J20:J25">(B20/$B$10)*100</f>
        <v>24.378401754092746</v>
      </c>
      <c r="K20" s="51">
        <f aca="true" t="shared" si="6" ref="K20:K25">(C20/$C$10)*100</f>
        <v>25.20301262992435</v>
      </c>
      <c r="L20" s="53"/>
    </row>
    <row r="21" spans="1:12" ht="15" customHeight="1">
      <c r="A21" s="48" t="s">
        <v>27</v>
      </c>
      <c r="B21" s="49">
        <v>97986.2</v>
      </c>
      <c r="C21" s="49">
        <v>113932.7</v>
      </c>
      <c r="D21" s="50"/>
      <c r="E21" s="51">
        <f t="shared" si="0"/>
        <v>5.339944240677386</v>
      </c>
      <c r="F21" s="51"/>
      <c r="G21" s="52">
        <f t="shared" si="1"/>
        <v>2.1576209979301533</v>
      </c>
      <c r="H21" s="52">
        <f t="shared" si="2"/>
        <v>2.175242950149875</v>
      </c>
      <c r="I21" s="51"/>
      <c r="J21" s="51">
        <f t="shared" si="5"/>
        <v>13.902297351863638</v>
      </c>
      <c r="K21" s="51">
        <f t="shared" si="6"/>
        <v>13.949777339011717</v>
      </c>
      <c r="L21" s="53"/>
    </row>
    <row r="22" spans="1:12" ht="15" customHeight="1">
      <c r="A22" s="48" t="s">
        <v>28</v>
      </c>
      <c r="B22" s="49">
        <v>96402.1</v>
      </c>
      <c r="C22" s="49">
        <v>114578</v>
      </c>
      <c r="D22" s="50"/>
      <c r="E22" s="51">
        <f t="shared" si="0"/>
        <v>7.677348545270801</v>
      </c>
      <c r="F22" s="51"/>
      <c r="G22" s="52">
        <f t="shared" si="1"/>
        <v>2.122739683797948</v>
      </c>
      <c r="H22" s="52">
        <f t="shared" si="2"/>
        <v>2.1875632434083663</v>
      </c>
      <c r="I22" s="51"/>
      <c r="J22" s="51">
        <f t="shared" si="5"/>
        <v>13.677544996582109</v>
      </c>
      <c r="K22" s="51">
        <f t="shared" si="6"/>
        <v>14.02878706419917</v>
      </c>
      <c r="L22" s="53"/>
    </row>
    <row r="23" spans="1:12" ht="15" customHeight="1">
      <c r="A23" s="48" t="s">
        <v>29</v>
      </c>
      <c r="B23" s="49">
        <v>2400.4</v>
      </c>
      <c r="C23" s="49">
        <v>2872.6</v>
      </c>
      <c r="D23" s="50"/>
      <c r="E23" s="51">
        <f t="shared" si="0"/>
        <v>8.417939282270371</v>
      </c>
      <c r="F23" s="51"/>
      <c r="G23" s="52">
        <f t="shared" si="1"/>
        <v>0.05285594750517462</v>
      </c>
      <c r="H23" s="52">
        <f t="shared" si="2"/>
        <v>0.05484468373522729</v>
      </c>
      <c r="I23" s="51"/>
      <c r="J23" s="51">
        <f t="shared" si="5"/>
        <v>0.340569126707776</v>
      </c>
      <c r="K23" s="51">
        <f t="shared" si="6"/>
        <v>0.3517175524151105</v>
      </c>
      <c r="L23" s="53"/>
    </row>
    <row r="24" spans="1:12" ht="15" customHeight="1">
      <c r="A24" s="48" t="s">
        <v>30</v>
      </c>
      <c r="B24" s="49">
        <v>9781.8</v>
      </c>
      <c r="C24" s="49">
        <v>12209.6</v>
      </c>
      <c r="D24" s="50"/>
      <c r="E24" s="51">
        <f t="shared" si="0"/>
        <v>13.081684056569154</v>
      </c>
      <c r="F24" s="51"/>
      <c r="G24" s="52">
        <f t="shared" si="1"/>
        <v>0.215391729422645</v>
      </c>
      <c r="H24" s="52">
        <f t="shared" si="2"/>
        <v>0.23310995284189628</v>
      </c>
      <c r="I24" s="51"/>
      <c r="J24" s="51">
        <f t="shared" si="5"/>
        <v>1.3878433109607244</v>
      </c>
      <c r="K24" s="51">
        <f t="shared" si="6"/>
        <v>1.4949281584514145</v>
      </c>
      <c r="L24" s="53"/>
    </row>
    <row r="25" spans="1:12" ht="15" customHeight="1">
      <c r="A25" s="48" t="s">
        <v>31</v>
      </c>
      <c r="B25" s="49">
        <v>41651.9</v>
      </c>
      <c r="C25" s="49">
        <v>53053.9</v>
      </c>
      <c r="D25" s="50"/>
      <c r="E25" s="51">
        <f t="shared" si="0"/>
        <v>15.396359415962934</v>
      </c>
      <c r="F25" s="51"/>
      <c r="G25" s="52">
        <f t="shared" si="1"/>
        <v>0.9171599066367201</v>
      </c>
      <c r="H25" s="52">
        <f t="shared" si="2"/>
        <v>1.0129236115088684</v>
      </c>
      <c r="I25" s="51"/>
      <c r="J25" s="51">
        <f t="shared" si="5"/>
        <v>5.909578073954181</v>
      </c>
      <c r="K25" s="51">
        <f t="shared" si="6"/>
        <v>6.495853183205469</v>
      </c>
      <c r="L25" s="53"/>
    </row>
    <row r="26" spans="1:12" s="47" customFormat="1" ht="19.5" customHeight="1">
      <c r="A26" s="42" t="s">
        <v>32</v>
      </c>
      <c r="B26" s="43">
        <f>SUM(B27:B30)</f>
        <v>200132</v>
      </c>
      <c r="C26" s="43">
        <f>SUM(C27:C30)</f>
        <v>212534.5</v>
      </c>
      <c r="D26" s="56"/>
      <c r="E26" s="45">
        <f t="shared" si="0"/>
        <v>-3.7894909635053042</v>
      </c>
      <c r="F26" s="45"/>
      <c r="G26" s="46">
        <f t="shared" si="1"/>
        <v>4.406834896727881</v>
      </c>
      <c r="H26" s="46">
        <f t="shared" si="2"/>
        <v>4.057782996353361</v>
      </c>
      <c r="I26" s="45"/>
      <c r="J26" s="43">
        <f>SUM(J27:J30)</f>
        <v>28.394759401050084</v>
      </c>
      <c r="K26" s="43">
        <f>SUM(K27:K30)</f>
        <v>26.02245845010419</v>
      </c>
      <c r="L26" s="41"/>
    </row>
    <row r="27" spans="1:12" ht="15" customHeight="1">
      <c r="A27" s="57" t="s">
        <v>33</v>
      </c>
      <c r="B27" s="49">
        <v>26236.7</v>
      </c>
      <c r="C27" s="49">
        <v>30486.1</v>
      </c>
      <c r="D27" s="58"/>
      <c r="E27" s="51">
        <f t="shared" si="0"/>
        <v>5.269429833750139</v>
      </c>
      <c r="F27" s="51"/>
      <c r="G27" s="52">
        <f t="shared" si="1"/>
        <v>0.5777227286739772</v>
      </c>
      <c r="H27" s="52">
        <f t="shared" si="2"/>
        <v>0.582051282051282</v>
      </c>
      <c r="I27" s="51"/>
      <c r="J27" s="51">
        <f>(B27/$B$10)*100</f>
        <v>3.7224670916071934</v>
      </c>
      <c r="K27" s="51">
        <f>(C27/$C$10)*100</f>
        <v>3.732679967514551</v>
      </c>
      <c r="L27" s="53"/>
    </row>
    <row r="28" spans="1:12" ht="15" customHeight="1">
      <c r="A28" s="48" t="s">
        <v>34</v>
      </c>
      <c r="B28" s="58">
        <v>147576.5</v>
      </c>
      <c r="C28" s="49">
        <v>155632.9</v>
      </c>
      <c r="D28" s="58"/>
      <c r="E28" s="51">
        <f t="shared" si="0"/>
        <v>-4.458113105780459</v>
      </c>
      <c r="F28" s="51"/>
      <c r="G28" s="52">
        <f t="shared" si="1"/>
        <v>3.2495816268111155</v>
      </c>
      <c r="H28" s="52">
        <f t="shared" si="2"/>
        <v>2.9713977509212057</v>
      </c>
      <c r="I28" s="51"/>
      <c r="J28" s="51">
        <f>(B28/$B$10)*100</f>
        <v>20.938176857019705</v>
      </c>
      <c r="K28" s="51">
        <f>(C28/$C$10)*100</f>
        <v>19.055497689642014</v>
      </c>
      <c r="L28" s="53"/>
    </row>
    <row r="29" spans="1:12" ht="15" customHeight="1">
      <c r="A29" s="48" t="s">
        <v>35</v>
      </c>
      <c r="B29" s="58">
        <v>22496.9</v>
      </c>
      <c r="C29" s="49">
        <v>21532.9</v>
      </c>
      <c r="D29" s="58"/>
      <c r="E29" s="51">
        <f t="shared" si="0"/>
        <v>-13.285952914495924</v>
      </c>
      <c r="F29" s="51"/>
      <c r="G29" s="52">
        <f t="shared" si="1"/>
        <v>0.4953736733165985</v>
      </c>
      <c r="H29" s="52">
        <f t="shared" si="2"/>
        <v>0.4111136567577372</v>
      </c>
      <c r="I29" s="51"/>
      <c r="J29" s="51">
        <f>(B29/$B$10)*100</f>
        <v>3.1918636838161</v>
      </c>
      <c r="K29" s="51">
        <f>(C29/$C$10)*100</f>
        <v>2.6364613536167</v>
      </c>
      <c r="L29" s="53"/>
    </row>
    <row r="30" spans="1:12" ht="15" customHeight="1">
      <c r="A30" s="48" t="s">
        <v>36</v>
      </c>
      <c r="B30" s="49">
        <v>3821.9</v>
      </c>
      <c r="C30" s="49">
        <v>4882.6</v>
      </c>
      <c r="D30" s="58"/>
      <c r="E30" s="51">
        <f t="shared" si="0"/>
        <v>15.739456199779344</v>
      </c>
      <c r="F30" s="51"/>
      <c r="G30" s="52">
        <f t="shared" si="1"/>
        <v>0.08415686792619016</v>
      </c>
      <c r="H30" s="52">
        <f t="shared" si="2"/>
        <v>0.09322030662313611</v>
      </c>
      <c r="I30" s="51"/>
      <c r="J30" s="51">
        <f>(B30/$B$10)*100</f>
        <v>0.542251768607086</v>
      </c>
      <c r="K30" s="51">
        <f>(C30/$C$10)*100</f>
        <v>0.5978194393309262</v>
      </c>
      <c r="L30" s="53"/>
    </row>
    <row r="31" spans="1:12" ht="9.75" customHeight="1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ht="6.75" customHeight="1" thickTop="1">
      <c r="A32" s="62"/>
    </row>
    <row r="35" spans="5:8" ht="12">
      <c r="E35" s="3">
        <v>1.1038</v>
      </c>
      <c r="G35" s="63">
        <v>4541400</v>
      </c>
      <c r="H35" s="63">
        <v>5237700</v>
      </c>
    </row>
    <row r="37" spans="6:11" ht="12">
      <c r="F37" s="64"/>
      <c r="G37" s="64"/>
      <c r="H37" s="64"/>
      <c r="I37" s="64"/>
      <c r="J37" s="64"/>
      <c r="K37" s="64"/>
    </row>
  </sheetData>
  <mergeCells count="5">
    <mergeCell ref="A2:L2"/>
    <mergeCell ref="A3:L3"/>
    <mergeCell ref="B6:C6"/>
    <mergeCell ref="J6:K6"/>
    <mergeCell ref="G6:H6"/>
  </mergeCells>
  <printOptions horizontalCentered="1"/>
  <pageMargins left="0.3937007874015748" right="0.75" top="0.3937007874015748" bottom="1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